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en_skoroszyt"/>
  <mc:AlternateContent xmlns:mc="http://schemas.openxmlformats.org/markup-compatibility/2006">
    <mc:Choice Requires="x15">
      <x15ac:absPath xmlns:x15ac="http://schemas.microsoft.com/office/spreadsheetml/2010/11/ac" url="D:\Moje Dokumenty\Paveu\Roznosci\Bukmacherka\MS2026\"/>
    </mc:Choice>
  </mc:AlternateContent>
  <xr:revisionPtr revIDLastSave="0" documentId="13_ncr:1_{26C3D106-6159-4A48-AD1F-04A2D5B44575}" xr6:coauthVersionLast="47" xr6:coauthVersionMax="47" xr10:uidLastSave="{00000000-0000-0000-0000-000000000000}"/>
  <bookViews>
    <workbookView xWindow="-120" yWindow="-120" windowWidth="29040" windowHeight="15720" xr2:uid="{6DE2D6E5-2FE1-44CF-B811-0E0DD18C19AE}"/>
  </bookViews>
  <sheets>
    <sheet name="Klasyfikacja" sheetId="9" r:id="rId1"/>
    <sheet name="Typy - chronologicznie" sheetId="2" r:id="rId2"/>
    <sheet name="Typy - wg grup" sheetId="6" r:id="rId3"/>
  </sheets>
  <definedNames>
    <definedName name="typy_chronol">'Typy - chronologicznie'!$H$2:$L$73</definedName>
    <definedName name="typy_grup">'Typy - wg grup'!$F$2:$J$7,'Typy - wg grup'!$F$14:$J$19,'Typy - wg grup'!$F$26:$J$31,'Typy - wg grup'!$F$38:$J$43,'Typy - wg grup'!$F$50:$J$55,'Typy - wg grup'!$F$134:$J$139,'Typy - wg grup'!#REF!,'Typy - wg grup'!#REF!</definedName>
    <definedName name="typy_klasyfikacja" localSheetId="0">Klasyfikacja!$R$4:$CK$8</definedName>
    <definedName name="typy_klasyfikacja">#REF!</definedName>
    <definedName name="wyjścia_chronol">'Typy - chronologicznie'!$H$75:$L$77,'Typy - chronologicznie'!$H$79:$L$81,'Typy - chronologicznie'!$H$83:$L$85,'Typy - chronologicznie'!$H$87:$L$89,'Typy - chronologicznie'!$H$115:$L$117,'Typy - chronologicznie'!$H$119:$L$121,'Typy - chronologicznie'!#REF!,'Typy - chronologicznie'!#REF!</definedName>
    <definedName name="wyjścia_grupy">'Typy - wg grup'!$F$9:$J$11,'Typy - wg grup'!$F$21:$J$23,'Typy - wg grup'!$F$33:$J$35,'Typy - wg grup'!$F$45:$J$47,'Typy - wg grup'!$F$57:$J$59,'Typy - wg grup'!$F$141:$J$143,'Typy - wg grup'!#REF!,'Typy - wg grup'!#REF!</definedName>
    <definedName name="wyjścia_klasyfik" localSheetId="0">Klasyfikacja!$CM$4:$EG$8</definedName>
    <definedName name="wyjścia_klasyfik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I2" i="9" l="1"/>
  <c r="CM2" i="9" a="1"/>
  <c r="CM2" i="9" s="1"/>
  <c r="CM3" i="9" a="1"/>
  <c r="DH3" i="9" s="1"/>
  <c r="DH8" i="9" s="1"/>
  <c r="R2" i="9" a="1"/>
  <c r="R2" i="9" s="1"/>
  <c r="L101" i="2"/>
  <c r="K101" i="2"/>
  <c r="J101" i="2"/>
  <c r="I101" i="2"/>
  <c r="H101" i="2"/>
  <c r="L100" i="2"/>
  <c r="K100" i="2"/>
  <c r="J100" i="2"/>
  <c r="I100" i="2"/>
  <c r="H100" i="2"/>
  <c r="L99" i="2"/>
  <c r="K99" i="2"/>
  <c r="J99" i="2"/>
  <c r="I99" i="2"/>
  <c r="H99" i="2"/>
  <c r="L97" i="2"/>
  <c r="K97" i="2"/>
  <c r="J97" i="2"/>
  <c r="I97" i="2"/>
  <c r="H97" i="2"/>
  <c r="L96" i="2"/>
  <c r="K96" i="2"/>
  <c r="J96" i="2"/>
  <c r="I96" i="2"/>
  <c r="H96" i="2"/>
  <c r="L95" i="2"/>
  <c r="K95" i="2"/>
  <c r="J95" i="2"/>
  <c r="I95" i="2"/>
  <c r="H95" i="2"/>
  <c r="L93" i="2"/>
  <c r="K93" i="2"/>
  <c r="J93" i="2"/>
  <c r="I93" i="2"/>
  <c r="H93" i="2"/>
  <c r="L92" i="2"/>
  <c r="K92" i="2"/>
  <c r="J92" i="2"/>
  <c r="I92" i="2"/>
  <c r="H92" i="2"/>
  <c r="L91" i="2"/>
  <c r="K91" i="2"/>
  <c r="J91" i="2"/>
  <c r="I91" i="2"/>
  <c r="H91" i="2"/>
  <c r="L113" i="2"/>
  <c r="K113" i="2"/>
  <c r="J113" i="2"/>
  <c r="I113" i="2"/>
  <c r="H113" i="2"/>
  <c r="L112" i="2"/>
  <c r="K112" i="2"/>
  <c r="J112" i="2"/>
  <c r="I112" i="2"/>
  <c r="H112" i="2"/>
  <c r="L111" i="2"/>
  <c r="K111" i="2"/>
  <c r="J111" i="2"/>
  <c r="I111" i="2"/>
  <c r="H111" i="2"/>
  <c r="L109" i="2"/>
  <c r="K109" i="2"/>
  <c r="J109" i="2"/>
  <c r="I109" i="2"/>
  <c r="H109" i="2"/>
  <c r="L108" i="2"/>
  <c r="K108" i="2"/>
  <c r="J108" i="2"/>
  <c r="I108" i="2"/>
  <c r="H108" i="2"/>
  <c r="L107" i="2"/>
  <c r="K107" i="2"/>
  <c r="J107" i="2"/>
  <c r="I107" i="2"/>
  <c r="H107" i="2"/>
  <c r="L105" i="2"/>
  <c r="K105" i="2"/>
  <c r="J105" i="2"/>
  <c r="I105" i="2"/>
  <c r="H105" i="2"/>
  <c r="L104" i="2"/>
  <c r="K104" i="2"/>
  <c r="J104" i="2"/>
  <c r="I104" i="2"/>
  <c r="H104" i="2"/>
  <c r="L103" i="2"/>
  <c r="K103" i="2"/>
  <c r="J103" i="2"/>
  <c r="I103" i="2"/>
  <c r="H103" i="2"/>
  <c r="L47" i="2"/>
  <c r="K47" i="2"/>
  <c r="J47" i="2"/>
  <c r="I47" i="2"/>
  <c r="H47" i="2"/>
  <c r="E47" i="2"/>
  <c r="C47" i="2"/>
  <c r="L46" i="2"/>
  <c r="K46" i="2"/>
  <c r="J46" i="2"/>
  <c r="I46" i="2"/>
  <c r="H46" i="2"/>
  <c r="E46" i="2"/>
  <c r="C46" i="2"/>
  <c r="L45" i="2"/>
  <c r="K45" i="2"/>
  <c r="J45" i="2"/>
  <c r="I45" i="2"/>
  <c r="H45" i="2"/>
  <c r="E45" i="2"/>
  <c r="C45" i="2"/>
  <c r="L44" i="2"/>
  <c r="K44" i="2"/>
  <c r="J44" i="2"/>
  <c r="I44" i="2"/>
  <c r="H44" i="2"/>
  <c r="E44" i="2"/>
  <c r="C44" i="2"/>
  <c r="L43" i="2"/>
  <c r="K43" i="2"/>
  <c r="J43" i="2"/>
  <c r="I43" i="2"/>
  <c r="H43" i="2"/>
  <c r="E43" i="2"/>
  <c r="C43" i="2"/>
  <c r="L42" i="2"/>
  <c r="K42" i="2"/>
  <c r="J42" i="2"/>
  <c r="I42" i="2"/>
  <c r="H42" i="2"/>
  <c r="E42" i="2"/>
  <c r="C42" i="2"/>
  <c r="L41" i="2"/>
  <c r="K41" i="2"/>
  <c r="J41" i="2"/>
  <c r="I41" i="2"/>
  <c r="H41" i="2"/>
  <c r="E41" i="2"/>
  <c r="C41" i="2"/>
  <c r="L40" i="2"/>
  <c r="K40" i="2"/>
  <c r="J40" i="2"/>
  <c r="I40" i="2"/>
  <c r="H40" i="2"/>
  <c r="E40" i="2"/>
  <c r="C40" i="2"/>
  <c r="L39" i="2"/>
  <c r="K39" i="2"/>
  <c r="J39" i="2"/>
  <c r="I39" i="2"/>
  <c r="H39" i="2"/>
  <c r="E39" i="2"/>
  <c r="C39" i="2"/>
  <c r="L38" i="2"/>
  <c r="K38" i="2"/>
  <c r="J38" i="2"/>
  <c r="I38" i="2"/>
  <c r="H38" i="2"/>
  <c r="E38" i="2"/>
  <c r="C38" i="2"/>
  <c r="L37" i="2"/>
  <c r="K37" i="2"/>
  <c r="J37" i="2"/>
  <c r="I37" i="2"/>
  <c r="H37" i="2"/>
  <c r="E37" i="2"/>
  <c r="C37" i="2"/>
  <c r="L36" i="2"/>
  <c r="K36" i="2"/>
  <c r="J36" i="2"/>
  <c r="I36" i="2"/>
  <c r="H36" i="2"/>
  <c r="E36" i="2"/>
  <c r="C36" i="2"/>
  <c r="L35" i="2"/>
  <c r="K35" i="2"/>
  <c r="J35" i="2"/>
  <c r="I35" i="2"/>
  <c r="H35" i="2"/>
  <c r="E35" i="2"/>
  <c r="C35" i="2"/>
  <c r="L34" i="2"/>
  <c r="K34" i="2"/>
  <c r="J34" i="2"/>
  <c r="I34" i="2"/>
  <c r="H34" i="2"/>
  <c r="E34" i="2"/>
  <c r="C34" i="2"/>
  <c r="L33" i="2"/>
  <c r="K33" i="2"/>
  <c r="J33" i="2"/>
  <c r="I33" i="2"/>
  <c r="H33" i="2"/>
  <c r="E33" i="2"/>
  <c r="C33" i="2"/>
  <c r="L32" i="2"/>
  <c r="K32" i="2"/>
  <c r="J32" i="2"/>
  <c r="I32" i="2"/>
  <c r="H32" i="2"/>
  <c r="E32" i="2"/>
  <c r="C32" i="2"/>
  <c r="L31" i="2"/>
  <c r="K31" i="2"/>
  <c r="J31" i="2"/>
  <c r="I31" i="2"/>
  <c r="H31" i="2"/>
  <c r="E31" i="2"/>
  <c r="C31" i="2"/>
  <c r="L30" i="2"/>
  <c r="K30" i="2"/>
  <c r="J30" i="2"/>
  <c r="I30" i="2"/>
  <c r="H30" i="2"/>
  <c r="E30" i="2"/>
  <c r="C30" i="2"/>
  <c r="L65" i="2"/>
  <c r="K65" i="2"/>
  <c r="J65" i="2"/>
  <c r="I65" i="2"/>
  <c r="H65" i="2"/>
  <c r="E65" i="2"/>
  <c r="C65" i="2"/>
  <c r="L64" i="2"/>
  <c r="K64" i="2"/>
  <c r="J64" i="2"/>
  <c r="I64" i="2"/>
  <c r="H64" i="2"/>
  <c r="E64" i="2"/>
  <c r="C64" i="2"/>
  <c r="L63" i="2"/>
  <c r="K63" i="2"/>
  <c r="J63" i="2"/>
  <c r="I63" i="2"/>
  <c r="H63" i="2"/>
  <c r="E63" i="2"/>
  <c r="C63" i="2"/>
  <c r="L62" i="2"/>
  <c r="K62" i="2"/>
  <c r="J62" i="2"/>
  <c r="I62" i="2"/>
  <c r="H62" i="2"/>
  <c r="E62" i="2"/>
  <c r="C62" i="2"/>
  <c r="L61" i="2"/>
  <c r="K61" i="2"/>
  <c r="J61" i="2"/>
  <c r="I61" i="2"/>
  <c r="H61" i="2"/>
  <c r="E61" i="2"/>
  <c r="C61" i="2"/>
  <c r="L60" i="2"/>
  <c r="K60" i="2"/>
  <c r="J60" i="2"/>
  <c r="I60" i="2"/>
  <c r="H60" i="2"/>
  <c r="E60" i="2"/>
  <c r="C60" i="2"/>
  <c r="L59" i="2"/>
  <c r="K59" i="2"/>
  <c r="J59" i="2"/>
  <c r="I59" i="2"/>
  <c r="H59" i="2"/>
  <c r="E59" i="2"/>
  <c r="C59" i="2"/>
  <c r="L58" i="2"/>
  <c r="K58" i="2"/>
  <c r="J58" i="2"/>
  <c r="I58" i="2"/>
  <c r="H58" i="2"/>
  <c r="E58" i="2"/>
  <c r="C58" i="2"/>
  <c r="L57" i="2"/>
  <c r="K57" i="2"/>
  <c r="J57" i="2"/>
  <c r="I57" i="2"/>
  <c r="H57" i="2"/>
  <c r="E57" i="2"/>
  <c r="C57" i="2"/>
  <c r="L56" i="2"/>
  <c r="K56" i="2"/>
  <c r="J56" i="2"/>
  <c r="I56" i="2"/>
  <c r="H56" i="2"/>
  <c r="E56" i="2"/>
  <c r="C56" i="2"/>
  <c r="L55" i="2"/>
  <c r="K55" i="2"/>
  <c r="J55" i="2"/>
  <c r="I55" i="2"/>
  <c r="H55" i="2"/>
  <c r="E55" i="2"/>
  <c r="C55" i="2"/>
  <c r="L54" i="2"/>
  <c r="K54" i="2"/>
  <c r="J54" i="2"/>
  <c r="I54" i="2"/>
  <c r="H54" i="2"/>
  <c r="E54" i="2"/>
  <c r="C54" i="2"/>
  <c r="L53" i="2"/>
  <c r="K53" i="2"/>
  <c r="J53" i="2"/>
  <c r="I53" i="2"/>
  <c r="H53" i="2"/>
  <c r="E53" i="2"/>
  <c r="C53" i="2"/>
  <c r="L52" i="2"/>
  <c r="K52" i="2"/>
  <c r="J52" i="2"/>
  <c r="I52" i="2"/>
  <c r="H52" i="2"/>
  <c r="E52" i="2"/>
  <c r="C52" i="2"/>
  <c r="L51" i="2"/>
  <c r="K51" i="2"/>
  <c r="J51" i="2"/>
  <c r="I51" i="2"/>
  <c r="H51" i="2"/>
  <c r="E51" i="2"/>
  <c r="C51" i="2"/>
  <c r="L50" i="2"/>
  <c r="K50" i="2"/>
  <c r="J50" i="2"/>
  <c r="I50" i="2"/>
  <c r="H50" i="2"/>
  <c r="E50" i="2"/>
  <c r="C50" i="2"/>
  <c r="L49" i="2"/>
  <c r="K49" i="2"/>
  <c r="J49" i="2"/>
  <c r="I49" i="2"/>
  <c r="H49" i="2"/>
  <c r="E49" i="2"/>
  <c r="C49" i="2"/>
  <c r="L48" i="2"/>
  <c r="K48" i="2"/>
  <c r="J48" i="2"/>
  <c r="I48" i="2"/>
  <c r="H48" i="2"/>
  <c r="E48" i="2"/>
  <c r="C48" i="2"/>
  <c r="P6" i="9" a="1"/>
  <c r="P6" i="9" s="1"/>
  <c r="P7" i="9" a="1"/>
  <c r="P7" i="9" s="1"/>
  <c r="J2" i="2"/>
  <c r="K2" i="2"/>
  <c r="J3" i="2"/>
  <c r="K3" i="2"/>
  <c r="J4" i="2"/>
  <c r="K4" i="2"/>
  <c r="J5" i="2"/>
  <c r="K5" i="2"/>
  <c r="J6" i="2"/>
  <c r="K6" i="2"/>
  <c r="J7" i="2"/>
  <c r="K7" i="2"/>
  <c r="J8" i="2"/>
  <c r="K8" i="2"/>
  <c r="J9" i="2"/>
  <c r="K9" i="2"/>
  <c r="J10" i="2"/>
  <c r="K10" i="2"/>
  <c r="J11" i="2"/>
  <c r="K11" i="2"/>
  <c r="J12" i="2"/>
  <c r="K12" i="2"/>
  <c r="J13" i="2"/>
  <c r="K13" i="2"/>
  <c r="J14" i="2"/>
  <c r="K14" i="2"/>
  <c r="J15" i="2"/>
  <c r="K15" i="2"/>
  <c r="J16" i="2"/>
  <c r="K16" i="2"/>
  <c r="J17" i="2"/>
  <c r="K17" i="2"/>
  <c r="J18" i="2"/>
  <c r="K18" i="2"/>
  <c r="J19" i="2"/>
  <c r="K19" i="2"/>
  <c r="J20" i="2"/>
  <c r="K20" i="2"/>
  <c r="J21" i="2"/>
  <c r="K21" i="2"/>
  <c r="J22" i="2"/>
  <c r="K22" i="2"/>
  <c r="J23" i="2"/>
  <c r="K23" i="2"/>
  <c r="J24" i="2"/>
  <c r="K24" i="2"/>
  <c r="J25" i="2"/>
  <c r="K25" i="2"/>
  <c r="J26" i="2"/>
  <c r="K26" i="2"/>
  <c r="J27" i="2"/>
  <c r="K27" i="2"/>
  <c r="J28" i="2"/>
  <c r="K28" i="2"/>
  <c r="J29" i="2"/>
  <c r="K29" i="2"/>
  <c r="J66" i="2"/>
  <c r="K66" i="2"/>
  <c r="J67" i="2"/>
  <c r="K67" i="2"/>
  <c r="J68" i="2"/>
  <c r="K68" i="2"/>
  <c r="J69" i="2"/>
  <c r="K69" i="2"/>
  <c r="J70" i="2"/>
  <c r="K70" i="2"/>
  <c r="J71" i="2"/>
  <c r="K71" i="2"/>
  <c r="J72" i="2"/>
  <c r="K72" i="2"/>
  <c r="J73" i="2"/>
  <c r="K73" i="2"/>
  <c r="J75" i="2"/>
  <c r="K75" i="2"/>
  <c r="J76" i="2"/>
  <c r="K76" i="2"/>
  <c r="J77" i="2"/>
  <c r="K77" i="2"/>
  <c r="J79" i="2"/>
  <c r="K79" i="2"/>
  <c r="J80" i="2"/>
  <c r="K80" i="2"/>
  <c r="J81" i="2"/>
  <c r="K81" i="2"/>
  <c r="J83" i="2"/>
  <c r="K83" i="2"/>
  <c r="J84" i="2"/>
  <c r="K84" i="2"/>
  <c r="J85" i="2"/>
  <c r="K85" i="2"/>
  <c r="J87" i="2"/>
  <c r="K87" i="2"/>
  <c r="J88" i="2"/>
  <c r="K88" i="2"/>
  <c r="J89" i="2"/>
  <c r="K89" i="2"/>
  <c r="J115" i="2"/>
  <c r="K115" i="2"/>
  <c r="J116" i="2"/>
  <c r="K116" i="2"/>
  <c r="J117" i="2"/>
  <c r="K117" i="2"/>
  <c r="J119" i="2"/>
  <c r="K119" i="2"/>
  <c r="J120" i="2"/>
  <c r="K120" i="2"/>
  <c r="J121" i="2"/>
  <c r="K121" i="2"/>
  <c r="J124" i="2"/>
  <c r="K124" i="2"/>
  <c r="C73" i="2"/>
  <c r="C72" i="2"/>
  <c r="C71" i="2"/>
  <c r="C70" i="2"/>
  <c r="C69" i="2"/>
  <c r="C68" i="2"/>
  <c r="C67" i="2"/>
  <c r="C66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P8" i="9" a="1"/>
  <c r="P8" i="9" s="1"/>
  <c r="P5" i="9" a="1"/>
  <c r="P5" i="9" s="1"/>
  <c r="P4" i="9" a="1"/>
  <c r="P4" i="9" s="1"/>
  <c r="L121" i="2"/>
  <c r="I121" i="2"/>
  <c r="H121" i="2"/>
  <c r="L120" i="2"/>
  <c r="I120" i="2"/>
  <c r="H120" i="2"/>
  <c r="L119" i="2"/>
  <c r="I119" i="2"/>
  <c r="H119" i="2"/>
  <c r="L117" i="2"/>
  <c r="I117" i="2"/>
  <c r="H117" i="2"/>
  <c r="L116" i="2"/>
  <c r="I116" i="2"/>
  <c r="H116" i="2"/>
  <c r="L115" i="2"/>
  <c r="I115" i="2"/>
  <c r="H115" i="2"/>
  <c r="L89" i="2"/>
  <c r="I89" i="2"/>
  <c r="H89" i="2"/>
  <c r="L88" i="2"/>
  <c r="I88" i="2"/>
  <c r="H88" i="2"/>
  <c r="L87" i="2"/>
  <c r="I87" i="2"/>
  <c r="H87" i="2"/>
  <c r="L85" i="2"/>
  <c r="I85" i="2"/>
  <c r="H85" i="2"/>
  <c r="L84" i="2"/>
  <c r="I84" i="2"/>
  <c r="H84" i="2"/>
  <c r="L83" i="2"/>
  <c r="I83" i="2"/>
  <c r="H83" i="2"/>
  <c r="L81" i="2"/>
  <c r="I81" i="2"/>
  <c r="H81" i="2"/>
  <c r="L80" i="2"/>
  <c r="I80" i="2"/>
  <c r="H80" i="2"/>
  <c r="L79" i="2"/>
  <c r="I79" i="2"/>
  <c r="H79" i="2"/>
  <c r="H77" i="2"/>
  <c r="H76" i="2"/>
  <c r="L77" i="2"/>
  <c r="I77" i="2"/>
  <c r="L76" i="2"/>
  <c r="I76" i="2"/>
  <c r="L75" i="2"/>
  <c r="I75" i="2"/>
  <c r="H75" i="2"/>
  <c r="I73" i="2"/>
  <c r="H73" i="2"/>
  <c r="EI3" i="9"/>
  <c r="I2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66" i="2"/>
  <c r="I67" i="2"/>
  <c r="I68" i="2"/>
  <c r="I69" i="2"/>
  <c r="I70" i="2"/>
  <c r="I71" i="2"/>
  <c r="I72" i="2"/>
  <c r="I124" i="2"/>
  <c r="H2" i="2"/>
  <c r="H124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66" i="2"/>
  <c r="H67" i="2"/>
  <c r="H68" i="2"/>
  <c r="H69" i="2"/>
  <c r="H70" i="2"/>
  <c r="H71" i="2"/>
  <c r="H72" i="2"/>
  <c r="L124" i="2"/>
  <c r="L73" i="2"/>
  <c r="L72" i="2"/>
  <c r="L71" i="2"/>
  <c r="L70" i="2"/>
  <c r="L69" i="2"/>
  <c r="L68" i="2"/>
  <c r="L67" i="2"/>
  <c r="L66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L3" i="2"/>
  <c r="L2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66" i="2"/>
  <c r="E67" i="2"/>
  <c r="E68" i="2"/>
  <c r="E69" i="2"/>
  <c r="E70" i="2"/>
  <c r="E71" i="2"/>
  <c r="E72" i="2"/>
  <c r="E73" i="2"/>
  <c r="E3" i="2"/>
  <c r="E2" i="2"/>
  <c r="C2" i="2"/>
  <c r="EE3" i="9"/>
  <c r="EE8" i="9" s="1"/>
  <c r="CU3" i="9"/>
  <c r="ED3" i="9"/>
  <c r="ED4" i="9" s="1"/>
  <c r="DR3" i="9"/>
  <c r="DR5" i="9" s="1"/>
  <c r="DF3" i="9"/>
  <c r="DF5" i="9" s="1"/>
  <c r="CT3" i="9"/>
  <c r="CT6" i="9" s="1"/>
  <c r="EC3" i="9"/>
  <c r="EC8" i="9" s="1"/>
  <c r="EA3" i="9"/>
  <c r="CQ3" i="9"/>
  <c r="DZ3" i="9"/>
  <c r="DZ4" i="9" s="1"/>
  <c r="DN3" i="9"/>
  <c r="DN7" i="9" s="1"/>
  <c r="DB3" i="9"/>
  <c r="DB7" i="9" s="1"/>
  <c r="CP3" i="9"/>
  <c r="CP4" i="9" s="1"/>
  <c r="DY3" i="9"/>
  <c r="DY8" i="9" s="1"/>
  <c r="DX3" i="9"/>
  <c r="DX4" i="9" s="1"/>
  <c r="CN3" i="9"/>
  <c r="DW3" i="9"/>
  <c r="DW8" i="9" s="1"/>
  <c r="DK3" i="9"/>
  <c r="DK8" i="9" s="1"/>
  <c r="CY3" i="9"/>
  <c r="CY6" i="9" s="1"/>
  <c r="DZ6" i="9"/>
  <c r="EI8" i="9"/>
  <c r="J8" i="9" a="1"/>
  <c r="J8" i="9" s="1"/>
  <c r="M8" i="9" a="1"/>
  <c r="M8" i="9" s="1"/>
  <c r="CT8" i="9"/>
  <c r="CT7" i="9"/>
  <c r="CT5" i="9"/>
  <c r="CY8" i="9"/>
  <c r="DB8" i="9"/>
  <c r="CP7" i="9"/>
  <c r="CP6" i="9"/>
  <c r="CP5" i="9"/>
  <c r="CQ6" i="9"/>
  <c r="CQ8" i="9"/>
  <c r="CU8" i="9"/>
  <c r="CU6" i="9"/>
  <c r="CN6" i="9"/>
  <c r="DN8" i="9"/>
  <c r="CN7" i="9"/>
  <c r="DN6" i="9"/>
  <c r="DX6" i="9"/>
  <c r="DX7" i="9"/>
  <c r="DR8" i="9"/>
  <c r="DW5" i="9"/>
  <c r="EE6" i="9"/>
  <c r="EA6" i="9"/>
  <c r="EA8" i="9"/>
  <c r="DN5" i="9"/>
  <c r="CN8" i="9"/>
  <c r="DY5" i="9"/>
  <c r="ED8" i="9"/>
  <c r="DR7" i="9"/>
  <c r="DR4" i="9"/>
  <c r="DR6" i="9"/>
  <c r="DZ5" i="9"/>
  <c r="DZ8" i="9"/>
  <c r="DZ7" i="9"/>
  <c r="CQ4" i="9"/>
  <c r="CZ2" i="9" l="1"/>
  <c r="DF2" i="9"/>
  <c r="CN2" i="9"/>
  <c r="CO2" i="9"/>
  <c r="DL2" i="9"/>
  <c r="DY2" i="9"/>
  <c r="DW2" i="9"/>
  <c r="DX2" i="9"/>
  <c r="DZ2" i="9"/>
  <c r="CQ2" i="9"/>
  <c r="DC2" i="9"/>
  <c r="DO2" i="9"/>
  <c r="EA2" i="9"/>
  <c r="AG2" i="9"/>
  <c r="W2" i="9"/>
  <c r="BI2" i="9"/>
  <c r="CG2" i="9"/>
  <c r="Y2" i="9"/>
  <c r="AE2" i="9"/>
  <c r="AA2" i="9"/>
  <c r="BK2" i="9"/>
  <c r="BR2" i="9"/>
  <c r="BC2" i="9"/>
  <c r="BO2" i="9"/>
  <c r="CJ2" i="9"/>
  <c r="CA2" i="9"/>
  <c r="AB2" i="9"/>
  <c r="BE2" i="9"/>
  <c r="BQ2" i="9"/>
  <c r="BF2" i="9"/>
  <c r="BA2" i="9"/>
  <c r="AK2" i="9"/>
  <c r="CC2" i="9"/>
  <c r="BX2" i="9"/>
  <c r="DF4" i="9"/>
  <c r="DK4" i="9"/>
  <c r="DF6" i="9"/>
  <c r="T2" i="9"/>
  <c r="V2" i="9"/>
  <c r="AT2" i="9"/>
  <c r="AL2" i="9"/>
  <c r="DW7" i="9"/>
  <c r="DK5" i="9"/>
  <c r="DF7" i="9"/>
  <c r="CT4" i="9"/>
  <c r="AD2" i="9"/>
  <c r="AF2" i="9"/>
  <c r="X2" i="9"/>
  <c r="BL2" i="9"/>
  <c r="BS2" i="9"/>
  <c r="BG2" i="9"/>
  <c r="CZ3" i="9"/>
  <c r="DC3" i="9"/>
  <c r="DG3" i="9"/>
  <c r="DA2" i="9"/>
  <c r="DT3" i="9"/>
  <c r="AX2" i="9"/>
  <c r="ED6" i="9"/>
  <c r="DX5" i="9"/>
  <c r="EC6" i="9"/>
  <c r="DK6" i="9"/>
  <c r="DF8" i="9"/>
  <c r="AP2" i="9"/>
  <c r="AR2" i="9"/>
  <c r="AJ2" i="9"/>
  <c r="CH2" i="9"/>
  <c r="CK2" i="9"/>
  <c r="BY2" i="9"/>
  <c r="DL3" i="9"/>
  <c r="DO3" i="9"/>
  <c r="DS3" i="9"/>
  <c r="DM2" i="9"/>
  <c r="DD3" i="9"/>
  <c r="DK7" i="9"/>
  <c r="Z2" i="9"/>
  <c r="ED5" i="9"/>
  <c r="DY6" i="9"/>
  <c r="DX8" i="9"/>
  <c r="BN2" i="9"/>
  <c r="BP2" i="9"/>
  <c r="BH2" i="9"/>
  <c r="AU2" i="9"/>
  <c r="AZ2" i="9"/>
  <c r="AM2" i="9"/>
  <c r="CO3" i="9"/>
  <c r="CO8" i="9" s="1"/>
  <c r="CS3" i="9"/>
  <c r="CP2" i="9"/>
  <c r="EC2" i="9"/>
  <c r="BB2" i="9"/>
  <c r="AV2" i="9"/>
  <c r="AC2" i="9"/>
  <c r="ED7" i="9"/>
  <c r="DB5" i="9"/>
  <c r="DB6" i="9"/>
  <c r="BZ2" i="9"/>
  <c r="CB2" i="9"/>
  <c r="BT2" i="9"/>
  <c r="BM2" i="9"/>
  <c r="BV2" i="9"/>
  <c r="AN2" i="9"/>
  <c r="DE3" i="9"/>
  <c r="CY2" i="9"/>
  <c r="DB2" i="9"/>
  <c r="EB2" i="9"/>
  <c r="DB4" i="9"/>
  <c r="BD2" i="9"/>
  <c r="AH2" i="9"/>
  <c r="DN4" i="9"/>
  <c r="CP8" i="9"/>
  <c r="DA3" i="9"/>
  <c r="DA6" i="9" s="1"/>
  <c r="S2" i="9"/>
  <c r="U2" i="9"/>
  <c r="CF2" i="9"/>
  <c r="CI2" i="9"/>
  <c r="AI2" i="9"/>
  <c r="AY2" i="9"/>
  <c r="DM3" i="9"/>
  <c r="DM8" i="9" s="1"/>
  <c r="DQ3" i="9"/>
  <c r="DQ6" i="9" s="1"/>
  <c r="DK2" i="9"/>
  <c r="DN2" i="9"/>
  <c r="DG2" i="9"/>
  <c r="AQ2" i="9"/>
  <c r="AS2" i="9"/>
  <c r="AO2" i="9"/>
  <c r="AW2" i="9"/>
  <c r="BW2" i="9"/>
  <c r="BJ2" i="9"/>
  <c r="DM7" i="9"/>
  <c r="DM5" i="9"/>
  <c r="CY5" i="9"/>
  <c r="DD8" i="9"/>
  <c r="DQ8" i="9"/>
  <c r="DG4" i="9"/>
  <c r="EG3" i="9"/>
  <c r="CX3" i="9"/>
  <c r="DV2" i="9"/>
  <c r="DE2" i="9"/>
  <c r="DQ4" i="9"/>
  <c r="EF3" i="9"/>
  <c r="EF7" i="9" s="1"/>
  <c r="CW3" i="9"/>
  <c r="CW5" i="9" s="1"/>
  <c r="DU2" i="9"/>
  <c r="DD2" i="9"/>
  <c r="CS5" i="9"/>
  <c r="CZ5" i="9"/>
  <c r="DQ5" i="9"/>
  <c r="EB3" i="9"/>
  <c r="EB4" i="9" s="1"/>
  <c r="CV3" i="9"/>
  <c r="DT2" i="9"/>
  <c r="CX2" i="9"/>
  <c r="EC5" i="9"/>
  <c r="DO5" i="9"/>
  <c r="DV3" i="9"/>
  <c r="CR3" i="9"/>
  <c r="DS2" i="9"/>
  <c r="CW2" i="9"/>
  <c r="DU3" i="9"/>
  <c r="CM3" i="9"/>
  <c r="CM5" i="9" s="1"/>
  <c r="DR2" i="9"/>
  <c r="CV2" i="9"/>
  <c r="EE4" i="9"/>
  <c r="CE2" i="9"/>
  <c r="DQ2" i="9"/>
  <c r="CU2" i="9"/>
  <c r="CD2" i="9"/>
  <c r="DP3" i="9"/>
  <c r="EG2" i="9"/>
  <c r="DP2" i="9"/>
  <c r="CT2" i="9"/>
  <c r="DY4" i="9"/>
  <c r="BU2" i="9"/>
  <c r="DJ3" i="9"/>
  <c r="EF2" i="9"/>
  <c r="DJ2" i="9"/>
  <c r="CS2" i="9"/>
  <c r="CQ5" i="9"/>
  <c r="DI3" i="9"/>
  <c r="EE2" i="9"/>
  <c r="DI2" i="9"/>
  <c r="CR2" i="9"/>
  <c r="EA5" i="9"/>
  <c r="ED2" i="9"/>
  <c r="DH2" i="9"/>
  <c r="CU5" i="9"/>
  <c r="CO7" i="9"/>
  <c r="R3" i="9" a="1"/>
  <c r="DY7" i="9"/>
  <c r="DG7" i="9"/>
  <c r="DS4" i="9"/>
  <c r="DW4" i="9"/>
  <c r="DC4" i="9"/>
  <c r="EC4" i="9"/>
  <c r="EG6" i="9"/>
  <c r="CS6" i="9"/>
  <c r="CN4" i="9"/>
  <c r="DW6" i="9"/>
  <c r="CN5" i="9"/>
  <c r="DI5" i="9"/>
  <c r="EA7" i="9"/>
  <c r="CU7" i="9"/>
  <c r="EE7" i="9"/>
  <c r="CY7" i="9"/>
  <c r="CZ7" i="9"/>
  <c r="CQ7" i="9"/>
  <c r="EC7" i="9"/>
  <c r="EI6" i="9"/>
  <c r="DA7" i="9"/>
  <c r="CM7" i="9"/>
  <c r="EI7" i="9"/>
  <c r="DQ7" i="9"/>
  <c r="EE5" i="9"/>
  <c r="DD6" i="9"/>
  <c r="DD7" i="9"/>
  <c r="M6" i="9" a="1"/>
  <c r="M6" i="9" s="1"/>
  <c r="J4" i="9" a="1"/>
  <c r="J4" i="9" s="1"/>
  <c r="K4" i="9" s="1" a="1"/>
  <c r="K4" i="9" s="1"/>
  <c r="L4" i="9" s="1"/>
  <c r="CO6" i="9"/>
  <c r="J5" i="9" a="1"/>
  <c r="J5" i="9" s="1"/>
  <c r="K5" i="9" s="1" a="1"/>
  <c r="K5" i="9" s="1"/>
  <c r="L5" i="9" s="1"/>
  <c r="K8" i="9" a="1"/>
  <c r="K8" i="9" s="1"/>
  <c r="L8" i="9" s="1"/>
  <c r="DI6" i="9"/>
  <c r="DH7" i="9"/>
  <c r="CR7" i="9"/>
  <c r="J6" i="9" a="1"/>
  <c r="J6" i="9" s="1"/>
  <c r="K6" i="9" s="1" a="1"/>
  <c r="K6" i="9" s="1"/>
  <c r="J7" i="9" a="1"/>
  <c r="J7" i="9" s="1"/>
  <c r="E7" i="9" s="1"/>
  <c r="M7" i="9" a="1"/>
  <c r="M7" i="9" s="1"/>
  <c r="F7" i="9" s="1"/>
  <c r="DI7" i="9"/>
  <c r="DH5" i="9"/>
  <c r="CV6" i="9"/>
  <c r="CR6" i="9"/>
  <c r="CZ4" i="9"/>
  <c r="CY4" i="9"/>
  <c r="CV7" i="9"/>
  <c r="CR5" i="9"/>
  <c r="EI5" i="9"/>
  <c r="CV5" i="9"/>
  <c r="M5" i="9" a="1"/>
  <c r="M5" i="9" s="1"/>
  <c r="DD5" i="9"/>
  <c r="DH6" i="9"/>
  <c r="CR4" i="9"/>
  <c r="CU4" i="9"/>
  <c r="CO4" i="9"/>
  <c r="CS4" i="9"/>
  <c r="DA4" i="9"/>
  <c r="DI4" i="9"/>
  <c r="EA4" i="9"/>
  <c r="EI4" i="9"/>
  <c r="DD4" i="9"/>
  <c r="EG4" i="9"/>
  <c r="DH4" i="9"/>
  <c r="N8" i="9" a="1"/>
  <c r="N8" i="9" s="1"/>
  <c r="M4" i="9" a="1"/>
  <c r="M4" i="9" s="1"/>
  <c r="F5" i="9" l="1"/>
  <c r="F4" i="9"/>
  <c r="E8" i="9"/>
  <c r="DM4" i="9"/>
  <c r="DO8" i="9"/>
  <c r="DO6" i="9"/>
  <c r="DO7" i="9"/>
  <c r="DL7" i="9"/>
  <c r="DL5" i="9"/>
  <c r="DL4" i="9"/>
  <c r="DL8" i="9"/>
  <c r="DL6" i="9"/>
  <c r="DG8" i="9"/>
  <c r="DG6" i="9"/>
  <c r="DG5" i="9"/>
  <c r="CW6" i="9"/>
  <c r="DE5" i="9"/>
  <c r="DE4" i="9"/>
  <c r="DE8" i="9"/>
  <c r="DE7" i="9"/>
  <c r="DE6" i="9"/>
  <c r="DC7" i="9"/>
  <c r="DC8" i="9"/>
  <c r="DC6" i="9"/>
  <c r="DC5" i="9"/>
  <c r="CZ8" i="9"/>
  <c r="CZ6" i="9"/>
  <c r="DT7" i="9"/>
  <c r="DT4" i="9"/>
  <c r="DT5" i="9"/>
  <c r="DT6" i="9"/>
  <c r="DT8" i="9"/>
  <c r="CO5" i="9"/>
  <c r="DM6" i="9"/>
  <c r="DA8" i="9"/>
  <c r="DA5" i="9"/>
  <c r="CS8" i="9"/>
  <c r="CS7" i="9"/>
  <c r="CW4" i="9"/>
  <c r="CW7" i="9"/>
  <c r="DO4" i="9"/>
  <c r="DS7" i="9"/>
  <c r="DS6" i="9"/>
  <c r="DS5" i="9"/>
  <c r="DS8" i="9"/>
  <c r="DV5" i="9"/>
  <c r="DV6" i="9"/>
  <c r="DV8" i="9"/>
  <c r="DV7" i="9"/>
  <c r="DV4" i="9"/>
  <c r="CW8" i="9"/>
  <c r="EF8" i="9"/>
  <c r="EF6" i="9"/>
  <c r="DJ4" i="9"/>
  <c r="DJ7" i="9"/>
  <c r="DJ8" i="9"/>
  <c r="DJ6" i="9"/>
  <c r="DJ5" i="9"/>
  <c r="CV8" i="9"/>
  <c r="EF5" i="9"/>
  <c r="EB5" i="9"/>
  <c r="EB6" i="9"/>
  <c r="EB8" i="9"/>
  <c r="EB7" i="9"/>
  <c r="CM4" i="9"/>
  <c r="CM8" i="9"/>
  <c r="CM6" i="9"/>
  <c r="CX7" i="9"/>
  <c r="CX6" i="9"/>
  <c r="CX5" i="9"/>
  <c r="CX4" i="9"/>
  <c r="CX8" i="9"/>
  <c r="DU8" i="9"/>
  <c r="DU6" i="9"/>
  <c r="DU5" i="9"/>
  <c r="DU4" i="9"/>
  <c r="EG8" i="9"/>
  <c r="EG7" i="9"/>
  <c r="EG5" i="9"/>
  <c r="EF4" i="9"/>
  <c r="DU7" i="9"/>
  <c r="CV4" i="9"/>
  <c r="DI8" i="9"/>
  <c r="DP8" i="9"/>
  <c r="DP7" i="9"/>
  <c r="DP5" i="9"/>
  <c r="DP4" i="9"/>
  <c r="DP6" i="9"/>
  <c r="CR8" i="9"/>
  <c r="BK3" i="9"/>
  <c r="AU3" i="9"/>
  <c r="T3" i="9"/>
  <c r="BF3" i="9"/>
  <c r="AS3" i="9"/>
  <c r="CA3" i="9"/>
  <c r="CH3" i="9"/>
  <c r="BW3" i="9"/>
  <c r="AX3" i="9"/>
  <c r="BX3" i="9"/>
  <c r="CG3" i="9"/>
  <c r="AB3" i="9"/>
  <c r="AC3" i="9"/>
  <c r="AW3" i="9"/>
  <c r="BB3" i="9"/>
  <c r="X3" i="9"/>
  <c r="AG3" i="9"/>
  <c r="BN3" i="9"/>
  <c r="BC3" i="9"/>
  <c r="CB3" i="9"/>
  <c r="CE3" i="9"/>
  <c r="BM3" i="9"/>
  <c r="AM3" i="9"/>
  <c r="AJ3" i="9"/>
  <c r="BY3" i="9"/>
  <c r="W3" i="9"/>
  <c r="BH3" i="9"/>
  <c r="AH3" i="9"/>
  <c r="BD3" i="9"/>
  <c r="AO3" i="9"/>
  <c r="AI3" i="9"/>
  <c r="CK3" i="9"/>
  <c r="CF3" i="9"/>
  <c r="AY3" i="9"/>
  <c r="AR3" i="9"/>
  <c r="BZ3" i="9"/>
  <c r="AL3" i="9"/>
  <c r="U3" i="9"/>
  <c r="AF3" i="9"/>
  <c r="AD3" i="9"/>
  <c r="AK3" i="9"/>
  <c r="S3" i="9"/>
  <c r="BJ3" i="9"/>
  <c r="AZ3" i="9"/>
  <c r="BT3" i="9"/>
  <c r="CJ3" i="9"/>
  <c r="BA3" i="9"/>
  <c r="Y3" i="9"/>
  <c r="BP3" i="9"/>
  <c r="BS3" i="9"/>
  <c r="V3" i="9"/>
  <c r="AV3" i="9"/>
  <c r="BQ3" i="9"/>
  <c r="CD3" i="9"/>
  <c r="BO3" i="9"/>
  <c r="AN3" i="9"/>
  <c r="BI3" i="9"/>
  <c r="AQ3" i="9"/>
  <c r="CI3" i="9"/>
  <c r="Z3" i="9"/>
  <c r="AT3" i="9"/>
  <c r="BE3" i="9"/>
  <c r="BU3" i="9"/>
  <c r="AA3" i="9"/>
  <c r="AE3" i="9"/>
  <c r="BL3" i="9"/>
  <c r="BV3" i="9"/>
  <c r="BR3" i="9"/>
  <c r="R3" i="9"/>
  <c r="BG3" i="9"/>
  <c r="CC3" i="9"/>
  <c r="AP3" i="9"/>
  <c r="K7" i="9" a="1"/>
  <c r="K7" i="9" s="1"/>
  <c r="L7" i="9" s="1"/>
  <c r="E4" i="9"/>
  <c r="N5" i="9" a="1"/>
  <c r="N5" i="9" s="1"/>
  <c r="O5" i="9" s="1"/>
  <c r="N6" i="9" a="1"/>
  <c r="N6" i="9" s="1"/>
  <c r="O6" i="9" s="1"/>
  <c r="E6" i="9"/>
  <c r="E5" i="9"/>
  <c r="F8" i="9"/>
  <c r="N7" i="9" a="1"/>
  <c r="N7" i="9" s="1"/>
  <c r="L6" i="9"/>
  <c r="N4" i="9" a="1"/>
  <c r="N4" i="9" s="1"/>
  <c r="F6" i="9"/>
  <c r="O8" i="9"/>
  <c r="D7" i="9" l="1"/>
  <c r="G7" i="9"/>
  <c r="G6" i="9"/>
  <c r="BG6" i="9"/>
  <c r="BG7" i="9"/>
  <c r="BG5" i="9"/>
  <c r="BG8" i="9"/>
  <c r="BG4" i="9"/>
  <c r="AQ8" i="9"/>
  <c r="AQ7" i="9"/>
  <c r="AQ6" i="9"/>
  <c r="AQ5" i="9"/>
  <c r="AQ4" i="9"/>
  <c r="CJ6" i="9"/>
  <c r="CJ8" i="9"/>
  <c r="CJ5" i="9"/>
  <c r="CJ4" i="9"/>
  <c r="CJ7" i="9"/>
  <c r="AY8" i="9"/>
  <c r="AY5" i="9"/>
  <c r="AY7" i="9"/>
  <c r="AY4" i="9"/>
  <c r="AY6" i="9"/>
  <c r="BM4" i="9"/>
  <c r="BM7" i="9"/>
  <c r="BM5" i="9"/>
  <c r="BM8" i="9"/>
  <c r="BM6" i="9"/>
  <c r="BX4" i="9"/>
  <c r="BX7" i="9"/>
  <c r="BX8" i="9"/>
  <c r="BX5" i="9"/>
  <c r="BX6" i="9"/>
  <c r="R6" i="9"/>
  <c r="R5" i="9"/>
  <c r="R8" i="9"/>
  <c r="R4" i="9"/>
  <c r="R7" i="9"/>
  <c r="BI7" i="9"/>
  <c r="BI6" i="9"/>
  <c r="BI4" i="9"/>
  <c r="BI5" i="9"/>
  <c r="BI8" i="9"/>
  <c r="BT4" i="9"/>
  <c r="BT5" i="9"/>
  <c r="BT8" i="9"/>
  <c r="BT7" i="9"/>
  <c r="BT6" i="9"/>
  <c r="CF7" i="9"/>
  <c r="CF8" i="9"/>
  <c r="CF6" i="9"/>
  <c r="CF4" i="9"/>
  <c r="CF5" i="9"/>
  <c r="CE8" i="9"/>
  <c r="CE7" i="9"/>
  <c r="CE6" i="9"/>
  <c r="CE4" i="9"/>
  <c r="CE5" i="9"/>
  <c r="AX7" i="9"/>
  <c r="AX6" i="9"/>
  <c r="AX4" i="9"/>
  <c r="AX8" i="9"/>
  <c r="AX5" i="9"/>
  <c r="BR6" i="9"/>
  <c r="BR7" i="9"/>
  <c r="BR8" i="9"/>
  <c r="BR5" i="9"/>
  <c r="BR4" i="9"/>
  <c r="AN6" i="9"/>
  <c r="AN8" i="9"/>
  <c r="AN4" i="9"/>
  <c r="AN5" i="9"/>
  <c r="AN7" i="9"/>
  <c r="AZ4" i="9"/>
  <c r="AZ7" i="9"/>
  <c r="AZ5" i="9"/>
  <c r="AZ8" i="9"/>
  <c r="AZ6" i="9"/>
  <c r="CK5" i="9"/>
  <c r="CK8" i="9"/>
  <c r="CK4" i="9"/>
  <c r="CK7" i="9"/>
  <c r="CK6" i="9"/>
  <c r="CB4" i="9"/>
  <c r="CB7" i="9"/>
  <c r="CB8" i="9"/>
  <c r="CB5" i="9"/>
  <c r="CB6" i="9"/>
  <c r="BW6" i="9"/>
  <c r="BW7" i="9"/>
  <c r="BW4" i="9"/>
  <c r="BW5" i="9"/>
  <c r="BW8" i="9"/>
  <c r="BV4" i="9"/>
  <c r="BV8" i="9"/>
  <c r="BV7" i="9"/>
  <c r="BV6" i="9"/>
  <c r="BV5" i="9"/>
  <c r="BO8" i="9"/>
  <c r="BO5" i="9"/>
  <c r="BO6" i="9"/>
  <c r="BO7" i="9"/>
  <c r="BO4" i="9"/>
  <c r="BJ8" i="9"/>
  <c r="BJ5" i="9"/>
  <c r="BJ4" i="9"/>
  <c r="BJ6" i="9"/>
  <c r="BJ7" i="9"/>
  <c r="AI7" i="9"/>
  <c r="AI8" i="9"/>
  <c r="AI5" i="9"/>
  <c r="AI6" i="9"/>
  <c r="AI4" i="9"/>
  <c r="BC7" i="9"/>
  <c r="BC5" i="9"/>
  <c r="BC8" i="9"/>
  <c r="BC4" i="9"/>
  <c r="BC6" i="9"/>
  <c r="CH7" i="9"/>
  <c r="CH8" i="9"/>
  <c r="CH6" i="9"/>
  <c r="CH5" i="9"/>
  <c r="CH4" i="9"/>
  <c r="BL6" i="9"/>
  <c r="BL7" i="9"/>
  <c r="BL5" i="9"/>
  <c r="BL8" i="9"/>
  <c r="BL4" i="9"/>
  <c r="CD6" i="9"/>
  <c r="CD8" i="9"/>
  <c r="CD7" i="9"/>
  <c r="CD5" i="9"/>
  <c r="CD4" i="9"/>
  <c r="S7" i="9"/>
  <c r="S6" i="9"/>
  <c r="S8" i="9"/>
  <c r="S5" i="9"/>
  <c r="S4" i="9"/>
  <c r="AO7" i="9"/>
  <c r="AO8" i="9"/>
  <c r="AO5" i="9"/>
  <c r="AO6" i="9"/>
  <c r="AO4" i="9"/>
  <c r="BN8" i="9"/>
  <c r="BN6" i="9"/>
  <c r="BN5" i="9"/>
  <c r="BN4" i="9"/>
  <c r="BN7" i="9"/>
  <c r="CA6" i="9"/>
  <c r="CA7" i="9"/>
  <c r="CA5" i="9"/>
  <c r="CA8" i="9"/>
  <c r="CA4" i="9"/>
  <c r="AE8" i="9"/>
  <c r="AE4" i="9"/>
  <c r="AE7" i="9"/>
  <c r="AE6" i="9"/>
  <c r="AE5" i="9"/>
  <c r="BQ5" i="9"/>
  <c r="BQ4" i="9"/>
  <c r="BQ6" i="9"/>
  <c r="BQ8" i="9"/>
  <c r="BQ7" i="9"/>
  <c r="AK6" i="9"/>
  <c r="AK7" i="9"/>
  <c r="AK8" i="9"/>
  <c r="AK5" i="9"/>
  <c r="AK4" i="9"/>
  <c r="BD7" i="9"/>
  <c r="BD6" i="9"/>
  <c r="BD4" i="9"/>
  <c r="BD8" i="9"/>
  <c r="BD5" i="9"/>
  <c r="AG8" i="9"/>
  <c r="AG6" i="9"/>
  <c r="AG5" i="9"/>
  <c r="AG4" i="9"/>
  <c r="AG7" i="9"/>
  <c r="AS8" i="9"/>
  <c r="AS6" i="9"/>
  <c r="AS5" i="9"/>
  <c r="AS7" i="9"/>
  <c r="AS4" i="9"/>
  <c r="AA6" i="9"/>
  <c r="AA8" i="9"/>
  <c r="AA5" i="9"/>
  <c r="AA7" i="9"/>
  <c r="AA4" i="9"/>
  <c r="AV5" i="9"/>
  <c r="AV8" i="9"/>
  <c r="AV6" i="9"/>
  <c r="AV4" i="9"/>
  <c r="AV7" i="9"/>
  <c r="AD6" i="9"/>
  <c r="AD8" i="9"/>
  <c r="AD4" i="9"/>
  <c r="AD5" i="9"/>
  <c r="AD7" i="9"/>
  <c r="AH7" i="9"/>
  <c r="AH8" i="9"/>
  <c r="AH6" i="9"/>
  <c r="AH4" i="9"/>
  <c r="AH5" i="9"/>
  <c r="X8" i="9"/>
  <c r="X6" i="9"/>
  <c r="X4" i="9"/>
  <c r="X5" i="9"/>
  <c r="X7" i="9"/>
  <c r="BF8" i="9"/>
  <c r="BF7" i="9"/>
  <c r="BF6" i="9"/>
  <c r="BF4" i="9"/>
  <c r="BF5" i="9"/>
  <c r="BU5" i="9"/>
  <c r="BU6" i="9"/>
  <c r="BU4" i="9"/>
  <c r="BU8" i="9"/>
  <c r="BU7" i="9"/>
  <c r="V7" i="9"/>
  <c r="V8" i="9"/>
  <c r="V6" i="9"/>
  <c r="V4" i="9"/>
  <c r="V5" i="9"/>
  <c r="AF6" i="9"/>
  <c r="AF8" i="9"/>
  <c r="AF4" i="9"/>
  <c r="AF7" i="9"/>
  <c r="AF5" i="9"/>
  <c r="BH8" i="9"/>
  <c r="BH4" i="9"/>
  <c r="BH6" i="9"/>
  <c r="BH7" i="9"/>
  <c r="BH5" i="9"/>
  <c r="BB4" i="9"/>
  <c r="BB5" i="9"/>
  <c r="BB8" i="9"/>
  <c r="BB6" i="9"/>
  <c r="BB7" i="9"/>
  <c r="T7" i="9"/>
  <c r="T5" i="9"/>
  <c r="T4" i="9"/>
  <c r="T8" i="9"/>
  <c r="T6" i="9"/>
  <c r="BE5" i="9"/>
  <c r="BE4" i="9"/>
  <c r="BE6" i="9"/>
  <c r="BE7" i="9"/>
  <c r="BE8" i="9"/>
  <c r="BS7" i="9"/>
  <c r="BS5" i="9"/>
  <c r="BS4" i="9"/>
  <c r="BS8" i="9"/>
  <c r="BS6" i="9"/>
  <c r="U8" i="9"/>
  <c r="U6" i="9"/>
  <c r="U5" i="9"/>
  <c r="U4" i="9"/>
  <c r="U7" i="9"/>
  <c r="W7" i="9"/>
  <c r="W8" i="9"/>
  <c r="W6" i="9"/>
  <c r="W5" i="9"/>
  <c r="W4" i="9"/>
  <c r="AW5" i="9"/>
  <c r="AW7" i="9"/>
  <c r="AW4" i="9"/>
  <c r="AW6" i="9"/>
  <c r="AW8" i="9"/>
  <c r="AU5" i="9"/>
  <c r="AU6" i="9"/>
  <c r="AU7" i="9"/>
  <c r="AU4" i="9"/>
  <c r="AU8" i="9"/>
  <c r="AT7" i="9"/>
  <c r="AT5" i="9"/>
  <c r="AT6" i="9"/>
  <c r="AT4" i="9"/>
  <c r="AT8" i="9"/>
  <c r="BP5" i="9"/>
  <c r="BP4" i="9"/>
  <c r="BP8" i="9"/>
  <c r="BP7" i="9"/>
  <c r="BP6" i="9"/>
  <c r="AL8" i="9"/>
  <c r="AL6" i="9"/>
  <c r="AL4" i="9"/>
  <c r="AL7" i="9"/>
  <c r="AL5" i="9"/>
  <c r="BY5" i="9"/>
  <c r="BY6" i="9"/>
  <c r="BY7" i="9"/>
  <c r="BY8" i="9"/>
  <c r="BY4" i="9"/>
  <c r="AC8" i="9"/>
  <c r="AC7" i="9"/>
  <c r="AC5" i="9"/>
  <c r="AC4" i="9"/>
  <c r="AC6" i="9"/>
  <c r="BK4" i="9"/>
  <c r="BK6" i="9"/>
  <c r="BK8" i="9"/>
  <c r="BK5" i="9"/>
  <c r="BK7" i="9"/>
  <c r="AP6" i="9"/>
  <c r="AP4" i="9"/>
  <c r="AP8" i="9"/>
  <c r="AP5" i="9"/>
  <c r="AP7" i="9"/>
  <c r="Z5" i="9"/>
  <c r="Z8" i="9"/>
  <c r="Z7" i="9"/>
  <c r="Z6" i="9"/>
  <c r="Z4" i="9"/>
  <c r="Y7" i="9"/>
  <c r="Y4" i="9"/>
  <c r="Y6" i="9"/>
  <c r="Y8" i="9"/>
  <c r="Y5" i="9"/>
  <c r="BZ8" i="9"/>
  <c r="BZ5" i="9"/>
  <c r="BZ6" i="9"/>
  <c r="BZ4" i="9"/>
  <c r="BZ7" i="9"/>
  <c r="AJ6" i="9"/>
  <c r="AJ8" i="9"/>
  <c r="AJ5" i="9"/>
  <c r="AJ4" i="9"/>
  <c r="AJ7" i="9"/>
  <c r="AB8" i="9"/>
  <c r="AB5" i="9"/>
  <c r="AB6" i="9"/>
  <c r="AB4" i="9"/>
  <c r="AB7" i="9"/>
  <c r="CC6" i="9"/>
  <c r="CC8" i="9"/>
  <c r="CC7" i="9"/>
  <c r="CC5" i="9"/>
  <c r="CC4" i="9"/>
  <c r="CI6" i="9"/>
  <c r="CI8" i="9"/>
  <c r="CI5" i="9"/>
  <c r="CI7" i="9"/>
  <c r="CI4" i="9"/>
  <c r="BA5" i="9"/>
  <c r="BA7" i="9"/>
  <c r="BA4" i="9"/>
  <c r="BA6" i="9"/>
  <c r="BA8" i="9"/>
  <c r="AR6" i="9"/>
  <c r="AR8" i="9"/>
  <c r="AR4" i="9"/>
  <c r="AR7" i="9"/>
  <c r="AR5" i="9"/>
  <c r="AM7" i="9"/>
  <c r="AM6" i="9"/>
  <c r="AM8" i="9"/>
  <c r="AM5" i="9"/>
  <c r="AM4" i="9"/>
  <c r="CG6" i="9"/>
  <c r="CG7" i="9"/>
  <c r="CG8" i="9"/>
  <c r="CG4" i="9"/>
  <c r="CG5" i="9"/>
  <c r="D5" i="9"/>
  <c r="G5" i="9"/>
  <c r="D4" i="9"/>
  <c r="G4" i="9"/>
  <c r="O7" i="9"/>
  <c r="H8" i="9" s="1"/>
  <c r="G8" i="9"/>
  <c r="D8" i="9"/>
  <c r="D6" i="9"/>
  <c r="O4" i="9"/>
  <c r="H6" i="9" s="1"/>
  <c r="H7" i="9" l="1"/>
  <c r="H4" i="9"/>
  <c r="B7" i="9"/>
  <c r="H5" i="9"/>
  <c r="B4" i="9"/>
  <c r="B8" i="9"/>
  <c r="B6" i="9"/>
  <c r="B5" i="9"/>
</calcChain>
</file>

<file path=xl/sharedStrings.xml><?xml version="1.0" encoding="utf-8"?>
<sst xmlns="http://schemas.openxmlformats.org/spreadsheetml/2006/main" count="1179" uniqueCount="244">
  <si>
    <t>Punkty</t>
  </si>
  <si>
    <t>Za 3</t>
  </si>
  <si>
    <t>Za 1</t>
  </si>
  <si>
    <t>Zera</t>
  </si>
  <si>
    <t>Nr</t>
  </si>
  <si>
    <t>Gr</t>
  </si>
  <si>
    <t>Data</t>
  </si>
  <si>
    <t>Godz.</t>
  </si>
  <si>
    <t>Mecz</t>
  </si>
  <si>
    <t>Wynik</t>
  </si>
  <si>
    <t>A</t>
  </si>
  <si>
    <t>B</t>
  </si>
  <si>
    <t>C</t>
  </si>
  <si>
    <t>D</t>
  </si>
  <si>
    <t>Grupa A</t>
  </si>
  <si>
    <t>Grupa B</t>
  </si>
  <si>
    <t>Grupa C</t>
  </si>
  <si>
    <t>Grupa D</t>
  </si>
  <si>
    <t>KLASYFIKACJA</t>
  </si>
  <si>
    <t>Wyjście z grup:</t>
  </si>
  <si>
    <t>2. miejsce:</t>
  </si>
  <si>
    <t>1. miejsce:</t>
  </si>
  <si>
    <t>Wyniki meczów</t>
  </si>
  <si>
    <t>Wyjście z grupy</t>
  </si>
  <si>
    <t>Lp.</t>
  </si>
  <si>
    <t>Imię i nazwisko</t>
  </si>
  <si>
    <t>Grupa E</t>
  </si>
  <si>
    <t>E</t>
  </si>
  <si>
    <t>F</t>
  </si>
  <si>
    <t>A1</t>
  </si>
  <si>
    <t>A2</t>
  </si>
  <si>
    <t>B1</t>
  </si>
  <si>
    <t>B2</t>
  </si>
  <si>
    <t>C1</t>
  </si>
  <si>
    <t>C2</t>
  </si>
  <si>
    <t>D1</t>
  </si>
  <si>
    <t>D2</t>
  </si>
  <si>
    <t>E1</t>
  </si>
  <si>
    <t>E2</t>
  </si>
  <si>
    <t>F1</t>
  </si>
  <si>
    <t>F2</t>
  </si>
  <si>
    <t>M</t>
  </si>
  <si>
    <t>Za 2</t>
  </si>
  <si>
    <t>14.06.</t>
  </si>
  <si>
    <t>15.06.</t>
  </si>
  <si>
    <t>16.06.</t>
  </si>
  <si>
    <t>Grupa F</t>
  </si>
  <si>
    <t>17.06.</t>
  </si>
  <si>
    <t>18.06.</t>
  </si>
  <si>
    <t>19.06.</t>
  </si>
  <si>
    <t>20.06.</t>
  </si>
  <si>
    <t>21.06.</t>
  </si>
  <si>
    <t>22.06.</t>
  </si>
  <si>
    <t>A3</t>
  </si>
  <si>
    <t>3. miejsce:</t>
  </si>
  <si>
    <t>B3</t>
  </si>
  <si>
    <t>C3</t>
  </si>
  <si>
    <t>D3</t>
  </si>
  <si>
    <t>E3</t>
  </si>
  <si>
    <t>F3</t>
  </si>
  <si>
    <t>3. miejsce</t>
  </si>
  <si>
    <t>23.06.</t>
  </si>
  <si>
    <t>24.06.</t>
  </si>
  <si>
    <t>25.06.</t>
  </si>
  <si>
    <t>26.06.</t>
  </si>
  <si>
    <t>2-1</t>
  </si>
  <si>
    <t>1-2</t>
  </si>
  <si>
    <t>1-3</t>
  </si>
  <si>
    <t>2-0</t>
  </si>
  <si>
    <t>2-2</t>
  </si>
  <si>
    <t>1-1</t>
  </si>
  <si>
    <t>SUI</t>
  </si>
  <si>
    <t>GER</t>
  </si>
  <si>
    <t>ESP</t>
  </si>
  <si>
    <t>CRO</t>
  </si>
  <si>
    <t>ENG</t>
  </si>
  <si>
    <t>0-2</t>
  </si>
  <si>
    <t>NED</t>
  </si>
  <si>
    <t>FRA</t>
  </si>
  <si>
    <t>BEL</t>
  </si>
  <si>
    <t>POR</t>
  </si>
  <si>
    <t>CZE</t>
  </si>
  <si>
    <t>TUR</t>
  </si>
  <si>
    <t>3-1</t>
  </si>
  <si>
    <t>0-3</t>
  </si>
  <si>
    <t>3-0</t>
  </si>
  <si>
    <t>11.06.</t>
  </si>
  <si>
    <t>Mistrz Świata:</t>
  </si>
  <si>
    <t>Grupa G</t>
  </si>
  <si>
    <t>G1</t>
  </si>
  <si>
    <t>G2</t>
  </si>
  <si>
    <t>G3</t>
  </si>
  <si>
    <t>Grupa H</t>
  </si>
  <si>
    <t>H1</t>
  </si>
  <si>
    <t>H2</t>
  </si>
  <si>
    <t>H3</t>
  </si>
  <si>
    <t>Grupa I</t>
  </si>
  <si>
    <t>I1</t>
  </si>
  <si>
    <t>I2</t>
  </si>
  <si>
    <t>I3</t>
  </si>
  <si>
    <t>Grupa J</t>
  </si>
  <si>
    <t>J1</t>
  </si>
  <si>
    <t>J2</t>
  </si>
  <si>
    <t>J3</t>
  </si>
  <si>
    <t>Grupa K</t>
  </si>
  <si>
    <t>K1</t>
  </si>
  <si>
    <t>K2</t>
  </si>
  <si>
    <t>K3</t>
  </si>
  <si>
    <t>Grupa L</t>
  </si>
  <si>
    <t>L1</t>
  </si>
  <si>
    <t>L2</t>
  </si>
  <si>
    <t>L3</t>
  </si>
  <si>
    <t>12.06.</t>
  </si>
  <si>
    <t>13.06.</t>
  </si>
  <si>
    <t>27.06.</t>
  </si>
  <si>
    <t>G</t>
  </si>
  <si>
    <t>H</t>
  </si>
  <si>
    <t>I</t>
  </si>
  <si>
    <t>J</t>
  </si>
  <si>
    <t>K</t>
  </si>
  <si>
    <t>L</t>
  </si>
  <si>
    <t>Meksyk - RPA</t>
  </si>
  <si>
    <t>Korea Południowa - Czechy</t>
  </si>
  <si>
    <t>Czechy - RPA</t>
  </si>
  <si>
    <t>Meksyk - Korea Południowa</t>
  </si>
  <si>
    <t>Czechy - Meksyk</t>
  </si>
  <si>
    <t>RPA - Korea Południowa</t>
  </si>
  <si>
    <t>Kanada - Bośnia i Hercegowina</t>
  </si>
  <si>
    <t>Katar - Szwajcaria</t>
  </si>
  <si>
    <t>Szwajcaria - Bośnia i Hercegowina</t>
  </si>
  <si>
    <t>Kanada - Katar</t>
  </si>
  <si>
    <t>Szwajcaria - Kanada</t>
  </si>
  <si>
    <t>Bośnia i Hercegowina - Katar</t>
  </si>
  <si>
    <t>Haiti - Szkocja</t>
  </si>
  <si>
    <t>Brazylia - Maroko</t>
  </si>
  <si>
    <t>Brazylia - Haiti</t>
  </si>
  <si>
    <t>Szkocja - Maroko</t>
  </si>
  <si>
    <t>Szkocja - Brazylia</t>
  </si>
  <si>
    <t>Maroko - Haiti</t>
  </si>
  <si>
    <t>USA - Paragwaj</t>
  </si>
  <si>
    <t>Australia - Turcja</t>
  </si>
  <si>
    <t>Turcja - Paragwaj</t>
  </si>
  <si>
    <t>USA - Australia</t>
  </si>
  <si>
    <t>Turcja - USA</t>
  </si>
  <si>
    <t>Paragwaj - Australia</t>
  </si>
  <si>
    <t>Wyb. Kości Słoniowej - Ekwador</t>
  </si>
  <si>
    <t>Niemcy - Curacao</t>
  </si>
  <si>
    <t>Niemcy - Wyb. Kości Słoniowej</t>
  </si>
  <si>
    <t>Ekwador - Curacao</t>
  </si>
  <si>
    <t>Curacao - Wyb. Kości Słoniowej</t>
  </si>
  <si>
    <t>Ekwador - Niemcy</t>
  </si>
  <si>
    <t>Holandia - Japonia</t>
  </si>
  <si>
    <t>Szwecja - Tunezja</t>
  </si>
  <si>
    <t>Holandia - Szwecja</t>
  </si>
  <si>
    <t>Tunezja - Japonia</t>
  </si>
  <si>
    <t>Japonia - Szwecja</t>
  </si>
  <si>
    <t>Tunezja - Holandia</t>
  </si>
  <si>
    <t>Iran - Nowa Zelandia</t>
  </si>
  <si>
    <t>Belgia - Egipt</t>
  </si>
  <si>
    <t>Belgia - Iran</t>
  </si>
  <si>
    <t>Nowa Zelandia - Egipt</t>
  </si>
  <si>
    <t>Egipt - Iran</t>
  </si>
  <si>
    <t>Nowa Zelandia - Belgia</t>
  </si>
  <si>
    <t>Hiszpania - Rep. Zielonego Przylądka</t>
  </si>
  <si>
    <t>Arabia Saud. - Urugwaj</t>
  </si>
  <si>
    <t>Urugwaj - Rep. Zielonego Przylądka</t>
  </si>
  <si>
    <t>Hiszpania - Arabia Saud.</t>
  </si>
  <si>
    <t>Rep. Zielonego Przylądka - Arabia Saud.</t>
  </si>
  <si>
    <t>Urugwaj - Hiszpania</t>
  </si>
  <si>
    <t>Francja - Senegal</t>
  </si>
  <si>
    <t>Irak - Norwegia</t>
  </si>
  <si>
    <t>Norwegia - Senegal</t>
  </si>
  <si>
    <t>Francja - Irak</t>
  </si>
  <si>
    <t>Norwegia - Francja</t>
  </si>
  <si>
    <t>Senegal - Irak</t>
  </si>
  <si>
    <t>Argentyna - Algieria</t>
  </si>
  <si>
    <t>Austria - Jordania</t>
  </si>
  <si>
    <t>Argentyna - Austria</t>
  </si>
  <si>
    <t>Jordania - Algieria</t>
  </si>
  <si>
    <t>Algieria - Austria</t>
  </si>
  <si>
    <t>Jordania - Argentyna</t>
  </si>
  <si>
    <t>Portugalia - DR Konga</t>
  </si>
  <si>
    <t>Uzbekistan - Kolumbia</t>
  </si>
  <si>
    <t>Portugalia - Uzbekistan</t>
  </si>
  <si>
    <t>Kolumbia - DR Konga</t>
  </si>
  <si>
    <t>Kolumbia - Portugalia</t>
  </si>
  <si>
    <t>DR Konga - Uzbekistan</t>
  </si>
  <si>
    <t>Ghana - Panama</t>
  </si>
  <si>
    <t>Anglia - Chorwacja</t>
  </si>
  <si>
    <t>Anglia - Ghana</t>
  </si>
  <si>
    <t>Panama - Chorwacja</t>
  </si>
  <si>
    <t>Panama - Anglia</t>
  </si>
  <si>
    <t>Chorwacja - Ghana</t>
  </si>
  <si>
    <t>28.06.</t>
  </si>
  <si>
    <t>MEX</t>
  </si>
  <si>
    <t>KOR</t>
  </si>
  <si>
    <t>0-0</t>
  </si>
  <si>
    <t>CAN</t>
  </si>
  <si>
    <t>BIH</t>
  </si>
  <si>
    <t>BRA</t>
  </si>
  <si>
    <t>SCO</t>
  </si>
  <si>
    <t>USA</t>
  </si>
  <si>
    <t>ECU</t>
  </si>
  <si>
    <t>SWE</t>
  </si>
  <si>
    <t>JPN</t>
  </si>
  <si>
    <t>EGY</t>
  </si>
  <si>
    <t>KSA</t>
  </si>
  <si>
    <t>URU</t>
  </si>
  <si>
    <t>NOR</t>
  </si>
  <si>
    <t>1-0</t>
  </si>
  <si>
    <t>ARG</t>
  </si>
  <si>
    <t>AUT</t>
  </si>
  <si>
    <t>0-1</t>
  </si>
  <si>
    <t>COL</t>
  </si>
  <si>
    <t>4-0</t>
  </si>
  <si>
    <t>MAR</t>
  </si>
  <si>
    <t>5-0</t>
  </si>
  <si>
    <t>CIV</t>
  </si>
  <si>
    <t>SEN</t>
  </si>
  <si>
    <t>0-4</t>
  </si>
  <si>
    <t>ALG</t>
  </si>
  <si>
    <t>GHA</t>
  </si>
  <si>
    <t>PAR</t>
  </si>
  <si>
    <t>IRN</t>
  </si>
  <si>
    <t>QAT</t>
  </si>
  <si>
    <t>Mistrz Świata</t>
  </si>
  <si>
    <t>Perplexity</t>
  </si>
  <si>
    <t>Grok 4</t>
  </si>
  <si>
    <t>Gemini 3.5 Flash</t>
  </si>
  <si>
    <t>Claude GPT 5.4</t>
  </si>
  <si>
    <t>ChatGPT 5.5</t>
  </si>
  <si>
    <t>4-1</t>
  </si>
  <si>
    <t>7-1</t>
  </si>
  <si>
    <t>5-1</t>
  </si>
  <si>
    <t>1-4</t>
  </si>
  <si>
    <t>4-2</t>
  </si>
  <si>
    <t>6-0</t>
  </si>
  <si>
    <t>3-2</t>
  </si>
  <si>
    <t>RSA</t>
  </si>
  <si>
    <t>AUS</t>
  </si>
  <si>
    <t>CPV</t>
  </si>
  <si>
    <t>1-5</t>
  </si>
  <si>
    <t>COD</t>
  </si>
  <si>
    <t>3-3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</si>
</sst>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0"/>
      <name val="Arial CE"/>
      <charset val="238"/>
    </font>
    <font>
      <b/>
      <sz val="10"/>
      <name val="Tahoma"/>
      <family val="2"/>
      <charset val="238"/>
    </font>
    <font>
      <b/>
      <sz val="14"/>
      <name val="Tahoma"/>
      <family val="2"/>
      <charset val="238"/>
    </font>
    <font>
      <b/>
      <sz val="9"/>
      <name val="Tahoma"/>
      <family val="2"/>
      <charset val="238"/>
    </font>
    <font>
      <sz val="10"/>
      <name val="Tahoma"/>
      <family val="2"/>
      <charset val="238"/>
    </font>
    <font>
      <b/>
      <sz val="14"/>
      <color indexed="13"/>
      <name val="Tahoma"/>
      <family val="2"/>
      <charset val="238"/>
    </font>
    <font>
      <sz val="14"/>
      <name val="Tahoma"/>
      <family val="2"/>
      <charset val="238"/>
    </font>
    <font>
      <sz val="7"/>
      <name val="Tahoma"/>
      <family val="2"/>
      <charset val="238"/>
    </font>
    <font>
      <b/>
      <sz val="7"/>
      <name val="Tahoma"/>
      <family val="2"/>
      <charset val="238"/>
    </font>
    <font>
      <b/>
      <sz val="11"/>
      <name val="Tahoma"/>
      <family val="2"/>
      <charset val="238"/>
    </font>
    <font>
      <sz val="7"/>
      <color indexed="9"/>
      <name val="Tahoma"/>
      <family val="2"/>
    </font>
    <font>
      <sz val="10"/>
      <name val="Tahoma"/>
      <family val="2"/>
    </font>
    <font>
      <sz val="14"/>
      <name val="Tahoma"/>
      <family val="2"/>
    </font>
    <font>
      <b/>
      <sz val="10"/>
      <color indexed="9"/>
      <name val="Tahoma"/>
      <family val="2"/>
    </font>
    <font>
      <b/>
      <sz val="10"/>
      <name val="Tahoma"/>
      <family val="2"/>
    </font>
    <font>
      <b/>
      <u/>
      <sz val="14"/>
      <name val="Tahoma"/>
      <family val="2"/>
    </font>
    <font>
      <u/>
      <sz val="10"/>
      <name val="Tahoma"/>
      <family val="2"/>
    </font>
    <font>
      <sz val="9"/>
      <name val="Tahoma"/>
      <family val="2"/>
    </font>
    <font>
      <sz val="8"/>
      <name val="Tahoma"/>
      <family val="2"/>
    </font>
    <font>
      <sz val="7"/>
      <name val="Tahoma"/>
      <family val="2"/>
    </font>
    <font>
      <b/>
      <sz val="16"/>
      <name val="Tahoma"/>
      <family val="2"/>
    </font>
    <font>
      <b/>
      <sz val="14"/>
      <name val="Tahoma"/>
      <family val="2"/>
    </font>
    <font>
      <sz val="7"/>
      <color indexed="9"/>
      <name val="Tahoma"/>
      <family val="2"/>
      <charset val="238"/>
    </font>
    <font>
      <b/>
      <sz val="10"/>
      <color indexed="9"/>
      <name val="Tahoma"/>
      <family val="2"/>
      <charset val="238"/>
    </font>
    <font>
      <b/>
      <sz val="16"/>
      <color indexed="12"/>
      <name val="Tahoma"/>
      <family val="2"/>
      <charset val="238"/>
    </font>
    <font>
      <b/>
      <sz val="10"/>
      <color indexed="12"/>
      <name val="Tahoma"/>
      <family val="2"/>
      <charset val="238"/>
    </font>
    <font>
      <b/>
      <sz val="1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2">
    <xf numFmtId="0" fontId="0" fillId="0" borderId="0" xfId="0"/>
    <xf numFmtId="49" fontId="1" fillId="0" borderId="0" xfId="0" applyNumberFormat="1" applyFont="1" applyAlignment="1">
      <alignment horizontal="centerContinuous" vertical="center" wrapText="1"/>
    </xf>
    <xf numFmtId="49" fontId="1" fillId="0" borderId="0" xfId="0" applyNumberFormat="1" applyFont="1" applyAlignment="1">
      <alignment horizontal="center"/>
    </xf>
    <xf numFmtId="0" fontId="1" fillId="0" borderId="0" xfId="0" applyFont="1"/>
    <xf numFmtId="0" fontId="4" fillId="0" borderId="0" xfId="0" applyFont="1"/>
    <xf numFmtId="49" fontId="6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textRotation="90" wrapText="1"/>
    </xf>
    <xf numFmtId="0" fontId="4" fillId="0" borderId="0" xfId="0" applyFont="1" applyAlignment="1">
      <alignment textRotation="90"/>
    </xf>
    <xf numFmtId="49" fontId="1" fillId="0" borderId="0" xfId="0" applyNumberFormat="1" applyFont="1" applyAlignment="1">
      <alignment horizontal="center" textRotation="90"/>
    </xf>
    <xf numFmtId="49" fontId="6" fillId="0" borderId="0" xfId="0" applyNumberFormat="1" applyFont="1" applyAlignment="1">
      <alignment horizontal="center" textRotation="90"/>
    </xf>
    <xf numFmtId="49" fontId="1" fillId="0" borderId="0" xfId="0" applyNumberFormat="1" applyFont="1" applyAlignment="1">
      <alignment horizontal="center" vertical="center" textRotation="90" wrapText="1"/>
    </xf>
    <xf numFmtId="49" fontId="3" fillId="0" borderId="0" xfId="0" applyNumberFormat="1" applyFont="1" applyAlignment="1">
      <alignment horizontal="center" vertical="center" textRotation="90" wrapText="1"/>
    </xf>
    <xf numFmtId="0" fontId="7" fillId="0" borderId="0" xfId="0" applyFont="1" applyAlignment="1">
      <alignment horizontal="center"/>
    </xf>
    <xf numFmtId="49" fontId="7" fillId="0" borderId="0" xfId="0" applyNumberFormat="1" applyFont="1" applyAlignment="1">
      <alignment horizontal="center"/>
    </xf>
    <xf numFmtId="0" fontId="7" fillId="0" borderId="0" xfId="0" applyFont="1"/>
    <xf numFmtId="49" fontId="2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 vertical="center" wrapText="1"/>
    </xf>
    <xf numFmtId="0" fontId="4" fillId="0" borderId="1" xfId="0" applyFont="1" applyBorder="1"/>
    <xf numFmtId="20" fontId="4" fillId="0" borderId="0" xfId="0" applyNumberFormat="1" applyFont="1"/>
    <xf numFmtId="0" fontId="1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1" fillId="0" borderId="5" xfId="0" applyFont="1" applyBorder="1"/>
    <xf numFmtId="0" fontId="1" fillId="0" borderId="6" xfId="0" applyFont="1" applyBorder="1" applyAlignment="1">
      <alignment horizontal="centerContinuous"/>
    </xf>
    <xf numFmtId="0" fontId="1" fillId="0" borderId="7" xfId="0" applyFont="1" applyBorder="1" applyAlignment="1">
      <alignment horizontal="centerContinuous"/>
    </xf>
    <xf numFmtId="0" fontId="1" fillId="0" borderId="8" xfId="0" applyFont="1" applyBorder="1"/>
    <xf numFmtId="49" fontId="2" fillId="0" borderId="9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Continuous"/>
    </xf>
    <xf numFmtId="0" fontId="4" fillId="0" borderId="0" xfId="0" applyFont="1" applyAlignment="1">
      <alignment horizontal="centerContinuous"/>
    </xf>
    <xf numFmtId="0" fontId="4" fillId="0" borderId="6" xfId="0" applyFont="1" applyBorder="1"/>
    <xf numFmtId="0" fontId="4" fillId="0" borderId="7" xfId="0" applyFont="1" applyBorder="1"/>
    <xf numFmtId="0" fontId="2" fillId="0" borderId="9" xfId="0" applyFont="1" applyBorder="1" applyAlignment="1">
      <alignment horizontal="center"/>
    </xf>
    <xf numFmtId="49" fontId="5" fillId="2" borderId="10" xfId="0" applyNumberFormat="1" applyFont="1" applyFill="1" applyBorder="1" applyAlignment="1" applyProtection="1">
      <alignment horizontal="center"/>
      <protection locked="0"/>
    </xf>
    <xf numFmtId="49" fontId="5" fillId="2" borderId="9" xfId="0" applyNumberFormat="1" applyFont="1" applyFill="1" applyBorder="1" applyAlignment="1" applyProtection="1">
      <alignment horizontal="center"/>
      <protection locked="0"/>
    </xf>
    <xf numFmtId="49" fontId="5" fillId="2" borderId="11" xfId="0" applyNumberFormat="1" applyFont="1" applyFill="1" applyBorder="1" applyAlignment="1" applyProtection="1">
      <alignment horizontal="center"/>
      <protection locked="0"/>
    </xf>
    <xf numFmtId="49" fontId="5" fillId="2" borderId="12" xfId="0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horizontal="center"/>
    </xf>
    <xf numFmtId="0" fontId="11" fillId="0" borderId="0" xfId="0" applyFont="1" applyProtection="1">
      <protection locked="0"/>
    </xf>
    <xf numFmtId="0" fontId="15" fillId="0" borderId="0" xfId="0" applyFont="1" applyAlignment="1">
      <alignment horizontal="centerContinuous"/>
    </xf>
    <xf numFmtId="0" fontId="16" fillId="0" borderId="0" xfId="0" applyFont="1" applyAlignment="1">
      <alignment horizontal="centerContinuous"/>
    </xf>
    <xf numFmtId="0" fontId="18" fillId="0" borderId="0" xfId="0" applyFont="1" applyAlignment="1">
      <alignment horizontal="center"/>
    </xf>
    <xf numFmtId="0" fontId="11" fillId="0" borderId="0" xfId="0" applyFont="1"/>
    <xf numFmtId="0" fontId="20" fillId="0" borderId="0" xfId="0" applyFont="1" applyAlignment="1">
      <alignment horizontal="center"/>
    </xf>
    <xf numFmtId="0" fontId="11" fillId="0" borderId="13" xfId="0" applyFont="1" applyBorder="1"/>
    <xf numFmtId="0" fontId="14" fillId="0" borderId="14" xfId="0" applyFont="1" applyBorder="1" applyAlignment="1">
      <alignment horizontal="center"/>
    </xf>
    <xf numFmtId="0" fontId="11" fillId="0" borderId="15" xfId="0" applyFont="1" applyBorder="1"/>
    <xf numFmtId="0" fontId="14" fillId="0" borderId="16" xfId="0" applyFont="1" applyBorder="1" applyAlignment="1">
      <alignment horizontal="center"/>
    </xf>
    <xf numFmtId="0" fontId="12" fillId="0" borderId="0" xfId="0" applyFont="1"/>
    <xf numFmtId="0" fontId="11" fillId="0" borderId="17" xfId="0" applyFont="1" applyBorder="1"/>
    <xf numFmtId="0" fontId="14" fillId="0" borderId="18" xfId="0" applyFont="1" applyBorder="1" applyAlignment="1">
      <alignment horizontal="center"/>
    </xf>
    <xf numFmtId="0" fontId="2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3" fillId="3" borderId="19" xfId="0" applyFont="1" applyFill="1" applyBorder="1" applyAlignment="1">
      <alignment horizontal="center"/>
    </xf>
    <xf numFmtId="0" fontId="13" fillId="3" borderId="20" xfId="0" applyFont="1" applyFill="1" applyBorder="1" applyAlignment="1">
      <alignment horizontal="center"/>
    </xf>
    <xf numFmtId="0" fontId="13" fillId="3" borderId="21" xfId="0" applyFont="1" applyFill="1" applyBorder="1" applyAlignment="1">
      <alignment horizontal="center"/>
    </xf>
    <xf numFmtId="0" fontId="22" fillId="3" borderId="20" xfId="0" applyFont="1" applyFill="1" applyBorder="1" applyAlignment="1">
      <alignment horizontal="center"/>
    </xf>
    <xf numFmtId="0" fontId="22" fillId="4" borderId="13" xfId="0" applyFont="1" applyFill="1" applyBorder="1" applyAlignment="1">
      <alignment horizontal="center"/>
    </xf>
    <xf numFmtId="0" fontId="22" fillId="3" borderId="22" xfId="0" applyFont="1" applyFill="1" applyBorder="1" applyAlignment="1">
      <alignment horizontal="center"/>
    </xf>
    <xf numFmtId="0" fontId="22" fillId="4" borderId="15" xfId="0" applyFont="1" applyFill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22" fillId="4" borderId="17" xfId="0" applyFont="1" applyFill="1" applyBorder="1" applyAlignment="1">
      <alignment horizontal="center"/>
    </xf>
    <xf numFmtId="0" fontId="22" fillId="3" borderId="21" xfId="0" applyFont="1" applyFill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23" fillId="4" borderId="23" xfId="0" applyFont="1" applyFill="1" applyBorder="1" applyAlignment="1">
      <alignment horizontal="center"/>
    </xf>
    <xf numFmtId="0" fontId="23" fillId="4" borderId="24" xfId="0" applyFont="1" applyFill="1" applyBorder="1" applyAlignment="1">
      <alignment horizontal="center"/>
    </xf>
    <xf numFmtId="0" fontId="23" fillId="4" borderId="25" xfId="0" applyFont="1" applyFill="1" applyBorder="1" applyAlignment="1">
      <alignment horizontal="center"/>
    </xf>
    <xf numFmtId="0" fontId="1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25" fillId="0" borderId="0" xfId="0" applyFont="1" applyAlignment="1" applyProtection="1">
      <alignment horizontal="center"/>
      <protection locked="0"/>
    </xf>
    <xf numFmtId="49" fontId="9" fillId="0" borderId="0" xfId="0" applyNumberFormat="1" applyFont="1" applyAlignment="1">
      <alignment horizontal="center"/>
    </xf>
    <xf numFmtId="49" fontId="1" fillId="0" borderId="8" xfId="0" applyNumberFormat="1" applyFont="1" applyBorder="1"/>
    <xf numFmtId="49" fontId="4" fillId="0" borderId="26" xfId="0" applyNumberFormat="1" applyFont="1" applyBorder="1"/>
    <xf numFmtId="49" fontId="4" fillId="0" borderId="8" xfId="0" applyNumberFormat="1" applyFont="1" applyBorder="1"/>
    <xf numFmtId="49" fontId="4" fillId="0" borderId="27" xfId="0" applyNumberFormat="1" applyFont="1" applyBorder="1"/>
    <xf numFmtId="0" fontId="6" fillId="0" borderId="0" xfId="0" applyFont="1" applyAlignment="1">
      <alignment horizontal="center"/>
    </xf>
    <xf numFmtId="0" fontId="11" fillId="0" borderId="2" xfId="0" applyFont="1" applyBorder="1"/>
    <xf numFmtId="0" fontId="11" fillId="0" borderId="28" xfId="0" applyFont="1" applyBorder="1"/>
    <xf numFmtId="0" fontId="11" fillId="0" borderId="29" xfId="0" applyFont="1" applyBorder="1"/>
    <xf numFmtId="0" fontId="11" fillId="0" borderId="18" xfId="0" applyFont="1" applyBorder="1"/>
    <xf numFmtId="0" fontId="14" fillId="0" borderId="5" xfId="0" applyFont="1" applyBorder="1"/>
    <xf numFmtId="0" fontId="14" fillId="0" borderId="2" xfId="0" applyFont="1" applyBorder="1"/>
    <xf numFmtId="49" fontId="26" fillId="0" borderId="0" xfId="0" applyNumberFormat="1" applyFont="1" applyAlignment="1">
      <alignment horizontal="centerContinuous"/>
    </xf>
    <xf numFmtId="49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23" fillId="5" borderId="23" xfId="0" applyFont="1" applyFill="1" applyBorder="1" applyAlignment="1">
      <alignment horizontal="center"/>
    </xf>
    <xf numFmtId="0" fontId="23" fillId="5" borderId="24" xfId="0" applyFont="1" applyFill="1" applyBorder="1" applyAlignment="1">
      <alignment horizontal="center"/>
    </xf>
    <xf numFmtId="0" fontId="23" fillId="5" borderId="25" xfId="0" applyFont="1" applyFill="1" applyBorder="1" applyAlignment="1">
      <alignment horizontal="center"/>
    </xf>
    <xf numFmtId="0" fontId="10" fillId="5" borderId="13" xfId="0" applyFont="1" applyFill="1" applyBorder="1" applyAlignment="1">
      <alignment horizontal="center"/>
    </xf>
    <xf numFmtId="0" fontId="10" fillId="5" borderId="15" xfId="0" applyFont="1" applyFill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10" fillId="5" borderId="17" xfId="0" applyFont="1" applyFill="1" applyBorder="1" applyAlignment="1">
      <alignment horizontal="center"/>
    </xf>
    <xf numFmtId="49" fontId="5" fillId="0" borderId="0" xfId="0" applyNumberFormat="1" applyFont="1" applyAlignment="1" applyProtection="1">
      <alignment horizontal="center"/>
      <protection locked="0"/>
    </xf>
    <xf numFmtId="49" fontId="1" fillId="0" borderId="4" xfId="0" applyNumberFormat="1" applyFont="1" applyBorder="1" applyAlignment="1">
      <alignment horizontal="center" vertical="center" textRotation="90" wrapText="1"/>
    </xf>
    <xf numFmtId="0" fontId="4" fillId="0" borderId="0" xfId="0" applyFont="1" applyAlignment="1" applyProtection="1">
      <alignment horizontal="center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49" fontId="4" fillId="0" borderId="0" xfId="0" applyNumberFormat="1" applyFont="1"/>
    <xf numFmtId="49" fontId="6" fillId="0" borderId="2" xfId="0" applyNumberFormat="1" applyFont="1" applyBorder="1" applyAlignment="1">
      <alignment horizontal="center"/>
    </xf>
    <xf numFmtId="49" fontId="6" fillId="0" borderId="5" xfId="0" applyNumberFormat="1" applyFont="1" applyBorder="1" applyAlignment="1">
      <alignment horizontal="center"/>
    </xf>
    <xf numFmtId="0" fontId="11" fillId="0" borderId="6" xfId="0" applyFont="1" applyBorder="1" applyAlignment="1" applyProtection="1">
      <alignment horizontal="center" textRotation="90"/>
      <protection locked="0"/>
    </xf>
    <xf numFmtId="0" fontId="11" fillId="0" borderId="7" xfId="0" applyFont="1" applyBorder="1" applyAlignment="1" applyProtection="1">
      <alignment horizontal="center" textRotation="90"/>
      <protection locked="0"/>
    </xf>
    <xf numFmtId="0" fontId="4" fillId="0" borderId="6" xfId="0" applyFont="1" applyBorder="1" applyAlignment="1" applyProtection="1">
      <alignment horizontal="center"/>
      <protection locked="0"/>
    </xf>
    <xf numFmtId="0" fontId="4" fillId="0" borderId="8" xfId="0" applyFont="1" applyBorder="1" applyAlignment="1" applyProtection="1">
      <alignment horizontal="center"/>
      <protection locked="0"/>
    </xf>
    <xf numFmtId="0" fontId="11" fillId="0" borderId="9" xfId="0" applyFont="1" applyBorder="1" applyAlignment="1" applyProtection="1">
      <alignment horizontal="center"/>
      <protection locked="0"/>
    </xf>
    <xf numFmtId="0" fontId="11" fillId="3" borderId="7" xfId="0" applyFont="1" applyFill="1" applyBorder="1" applyProtection="1">
      <protection locked="0"/>
    </xf>
    <xf numFmtId="0" fontId="4" fillId="3" borderId="7" xfId="0" applyFont="1" applyFill="1" applyBorder="1" applyAlignment="1" applyProtection="1">
      <alignment horizontal="center"/>
      <protection locked="0"/>
    </xf>
    <xf numFmtId="49" fontId="1" fillId="0" borderId="2" xfId="0" applyNumberFormat="1" applyFont="1" applyBorder="1"/>
    <xf numFmtId="49" fontId="2" fillId="0" borderId="6" xfId="0" applyNumberFormat="1" applyFont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3" borderId="4" xfId="0" applyFont="1" applyFill="1" applyBorder="1" applyProtection="1">
      <protection locked="0"/>
    </xf>
    <xf numFmtId="0" fontId="6" fillId="3" borderId="4" xfId="0" applyFont="1" applyFill="1" applyBorder="1" applyAlignment="1">
      <alignment horizontal="center" vertical="center"/>
    </xf>
    <xf numFmtId="0" fontId="6" fillId="3" borderId="0" xfId="0" applyFont="1" applyFill="1" applyProtection="1">
      <protection locked="0"/>
    </xf>
    <xf numFmtId="0" fontId="6" fillId="3" borderId="0" xfId="0" applyFont="1" applyFill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3" borderId="2" xfId="0" applyFont="1" applyFill="1" applyBorder="1" applyProtection="1">
      <protection locked="0"/>
    </xf>
    <xf numFmtId="0" fontId="6" fillId="3" borderId="2" xfId="0" applyFont="1" applyFill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1" fontId="24" fillId="6" borderId="34" xfId="0" applyNumberFormat="1" applyFont="1" applyFill="1" applyBorder="1" applyAlignment="1">
      <alignment horizontal="center"/>
    </xf>
    <xf numFmtId="1" fontId="24" fillId="6" borderId="35" xfId="0" applyNumberFormat="1" applyFont="1" applyFill="1" applyBorder="1" applyAlignment="1">
      <alignment horizontal="center"/>
    </xf>
    <xf numFmtId="1" fontId="24" fillId="6" borderId="36" xfId="0" applyNumberFormat="1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4" fillId="0" borderId="26" xfId="0" applyFont="1" applyBorder="1"/>
    <xf numFmtId="0" fontId="4" fillId="0" borderId="5" xfId="0" applyFont="1" applyBorder="1"/>
    <xf numFmtId="0" fontId="4" fillId="0" borderId="2" xfId="0" applyFont="1" applyBorder="1"/>
    <xf numFmtId="0" fontId="4" fillId="0" borderId="33" xfId="0" applyFont="1" applyBorder="1"/>
    <xf numFmtId="20" fontId="4" fillId="0" borderId="4" xfId="0" applyNumberFormat="1" applyFont="1" applyBorder="1"/>
    <xf numFmtId="20" fontId="4" fillId="0" borderId="2" xfId="0" applyNumberFormat="1" applyFont="1" applyBorder="1"/>
    <xf numFmtId="49" fontId="6" fillId="0" borderId="4" xfId="0" applyNumberFormat="1" applyFont="1" applyBorder="1" applyAlignment="1">
      <alignment horizontal="center" vertical="center"/>
    </xf>
    <xf numFmtId="0" fontId="4" fillId="0" borderId="27" xfId="0" applyFont="1" applyBorder="1"/>
    <xf numFmtId="0" fontId="4" fillId="0" borderId="11" xfId="0" applyFont="1" applyBorder="1"/>
    <xf numFmtId="0" fontId="4" fillId="0" borderId="10" xfId="0" applyFont="1" applyBorder="1"/>
    <xf numFmtId="0" fontId="4" fillId="0" borderId="12" xfId="0" applyFont="1" applyBorder="1"/>
    <xf numFmtId="0" fontId="14" fillId="0" borderId="33" xfId="0" applyFont="1" applyBorder="1"/>
    <xf numFmtId="0" fontId="4" fillId="0" borderId="7" xfId="0" applyFont="1" applyBorder="1" applyAlignment="1" applyProtection="1">
      <alignment horizontal="center"/>
      <protection locked="0"/>
    </xf>
    <xf numFmtId="0" fontId="19" fillId="0" borderId="0" xfId="0" applyFont="1" applyAlignment="1" applyProtection="1">
      <alignment horizontal="center" textRotation="90"/>
      <protection locked="0"/>
    </xf>
    <xf numFmtId="0" fontId="19" fillId="7" borderId="30" xfId="0" applyFont="1" applyFill="1" applyBorder="1" applyAlignment="1" applyProtection="1">
      <alignment horizontal="center"/>
      <protection locked="0"/>
    </xf>
    <xf numFmtId="0" fontId="19" fillId="7" borderId="31" xfId="0" applyFont="1" applyFill="1" applyBorder="1" applyAlignment="1" applyProtection="1">
      <alignment horizontal="center"/>
      <protection locked="0"/>
    </xf>
    <xf numFmtId="0" fontId="19" fillId="7" borderId="32" xfId="0" applyFont="1" applyFill="1" applyBorder="1" applyAlignment="1" applyProtection="1">
      <alignment horizontal="center"/>
      <protection locked="0"/>
    </xf>
    <xf numFmtId="0" fontId="7" fillId="0" borderId="37" xfId="0" applyFont="1" applyBorder="1" applyAlignment="1">
      <alignment horizontal="center"/>
    </xf>
    <xf numFmtId="0" fontId="7" fillId="0" borderId="38" xfId="0" applyFont="1" applyBorder="1" applyAlignment="1">
      <alignment horizontal="center"/>
    </xf>
    <xf numFmtId="0" fontId="7" fillId="0" borderId="39" xfId="0" applyFont="1" applyBorder="1" applyAlignment="1">
      <alignment horizontal="center"/>
    </xf>
    <xf numFmtId="16" fontId="4" fillId="0" borderId="0" xfId="0" applyNumberFormat="1" applyFont="1"/>
    <xf numFmtId="49" fontId="1" fillId="0" borderId="3" xfId="0" applyNumberFormat="1" applyFont="1" applyBorder="1" applyAlignment="1">
      <alignment horizontal="center" vertical="center" textRotation="90" wrapText="1"/>
    </xf>
    <xf numFmtId="49" fontId="1" fillId="0" borderId="27" xfId="0" applyNumberFormat="1" applyFont="1" applyBorder="1" applyAlignment="1">
      <alignment horizontal="center" vertical="center" textRotation="90" wrapText="1"/>
    </xf>
    <xf numFmtId="49" fontId="6" fillId="0" borderId="27" xfId="0" applyNumberFormat="1" applyFont="1" applyBorder="1" applyAlignment="1">
      <alignment horizontal="center"/>
    </xf>
    <xf numFmtId="49" fontId="6" fillId="0" borderId="26" xfId="0" applyNumberFormat="1" applyFont="1" applyBorder="1" applyAlignment="1">
      <alignment horizontal="center"/>
    </xf>
    <xf numFmtId="49" fontId="6" fillId="0" borderId="33" xfId="0" applyNumberFormat="1" applyFont="1" applyBorder="1" applyAlignment="1">
      <alignment horizontal="center"/>
    </xf>
    <xf numFmtId="49" fontId="2" fillId="0" borderId="8" xfId="0" applyNumberFormat="1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9" fillId="0" borderId="0" xfId="0" applyFont="1" applyAlignment="1">
      <alignment horizontal="center" textRotation="90"/>
    </xf>
    <xf numFmtId="0" fontId="1" fillId="0" borderId="5" xfId="0" applyFont="1" applyBorder="1" applyAlignment="1">
      <alignment horizontal="center"/>
    </xf>
    <xf numFmtId="0" fontId="1" fillId="0" borderId="2" xfId="0" applyFont="1" applyBorder="1" applyAlignment="1">
      <alignment horizontal="center"/>
    </xf>
  </cellXfs>
  <cellStyles count="1">
    <cellStyle name="Normalny" xfId="0" builtinId="0"/>
  </cellStyles>
  <dxfs count="18">
    <dxf>
      <font>
        <b/>
        <i val="0"/>
        <condense val="0"/>
        <extend val="0"/>
        <color indexed="9"/>
      </font>
      <fill>
        <patternFill>
          <bgColor indexed="11"/>
        </patternFill>
      </fill>
    </dxf>
    <dxf>
      <font>
        <b/>
        <i val="0"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  <color indexed="9"/>
      </font>
      <fill>
        <patternFill>
          <bgColor indexed="14"/>
        </patternFill>
      </fill>
    </dxf>
    <dxf>
      <font>
        <b/>
        <i val="0"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9"/>
      </font>
      <fill>
        <patternFill>
          <bgColor indexed="11"/>
        </patternFill>
      </fill>
    </dxf>
    <dxf>
      <font>
        <b/>
        <i val="0"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  <color indexed="9"/>
      </font>
      <fill>
        <patternFill>
          <bgColor indexed="14"/>
        </patternFill>
      </fill>
    </dxf>
    <dxf>
      <font>
        <b/>
        <i val="0"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9"/>
      </font>
      <fill>
        <patternFill>
          <bgColor indexed="11"/>
        </patternFill>
      </fill>
    </dxf>
    <dxf>
      <font>
        <b/>
        <i val="0"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  <color indexed="9"/>
      </font>
      <fill>
        <patternFill>
          <bgColor indexed="14"/>
        </patternFill>
      </fill>
    </dxf>
    <dxf>
      <font>
        <b/>
        <i val="0"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8BB59-A90E-4832-86E2-C802DA744789}">
  <sheetPr codeName="Arkusz6"/>
  <dimension ref="A1:EI11"/>
  <sheetViews>
    <sheetView tabSelected="1" workbookViewId="0">
      <pane xSplit="17" ySplit="3" topLeftCell="R4" activePane="bottomRight" state="frozen"/>
      <selection pane="topRight" activeCell="R1" sqref="R1"/>
      <selection pane="bottomLeft" activeCell="A4" sqref="A4"/>
      <selection pane="bottomRight" activeCell="B3" sqref="B3"/>
    </sheetView>
  </sheetViews>
  <sheetFormatPr defaultColWidth="9.28515625" defaultRowHeight="18" x14ac:dyDescent="0.25"/>
  <cols>
    <col min="1" max="2" width="4.28515625" style="39" customWidth="1"/>
    <col min="3" max="3" width="29.28515625" style="39" bestFit="1" customWidth="1"/>
    <col min="4" max="4" width="11.28515625" style="52" customWidth="1"/>
    <col min="5" max="8" width="4.5703125" style="39" customWidth="1"/>
    <col min="9" max="9" width="3" style="53" customWidth="1"/>
    <col min="10" max="12" width="3.42578125" style="53" customWidth="1"/>
    <col min="13" max="16" width="3.42578125" style="39" customWidth="1"/>
    <col min="17" max="17" width="6.7109375" style="39" customWidth="1"/>
    <col min="18" max="89" width="5.7109375" style="39" customWidth="1"/>
    <col min="90" max="90" width="2.7109375" style="39" customWidth="1"/>
    <col min="91" max="93" width="8.5703125" style="39" customWidth="1"/>
    <col min="94" max="94" width="1.7109375" style="39" customWidth="1"/>
    <col min="95" max="97" width="8.5703125" style="39" customWidth="1"/>
    <col min="98" max="98" width="1.7109375" style="39" customWidth="1"/>
    <col min="99" max="101" width="8.5703125" style="39" customWidth="1"/>
    <col min="102" max="102" width="1.7109375" style="39" customWidth="1"/>
    <col min="103" max="105" width="8.5703125" style="39" customWidth="1"/>
    <col min="106" max="106" width="1.7109375" style="39" customWidth="1"/>
    <col min="107" max="109" width="8.5703125" style="39" customWidth="1"/>
    <col min="110" max="110" width="1.7109375" style="39" customWidth="1"/>
    <col min="111" max="113" width="8.5703125" style="39" customWidth="1"/>
    <col min="114" max="114" width="1.7109375" style="39" customWidth="1"/>
    <col min="115" max="117" width="8.5703125" style="39" customWidth="1"/>
    <col min="118" max="118" width="1.7109375" style="39" customWidth="1"/>
    <col min="119" max="121" width="8.5703125" style="39" customWidth="1"/>
    <col min="122" max="122" width="1.7109375" style="39" customWidth="1"/>
    <col min="123" max="125" width="8.5703125" style="39" customWidth="1"/>
    <col min="126" max="126" width="1.7109375" style="39" customWidth="1"/>
    <col min="127" max="129" width="8.5703125" style="39" customWidth="1"/>
    <col min="130" max="130" width="1.7109375" style="39" customWidth="1"/>
    <col min="131" max="133" width="8.5703125" style="39" customWidth="1"/>
    <col min="134" max="134" width="1.7109375" style="39" customWidth="1"/>
    <col min="135" max="137" width="8.5703125" style="39" customWidth="1"/>
    <col min="138" max="138" width="2.7109375" style="39" customWidth="1"/>
    <col min="139" max="16384" width="9.28515625" style="39"/>
  </cols>
  <sheetData>
    <row r="1" spans="1:139" ht="18" customHeight="1" x14ac:dyDescent="0.25">
      <c r="A1" s="38"/>
      <c r="B1" s="168" t="s">
        <v>18</v>
      </c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70"/>
      <c r="Q1" s="70"/>
      <c r="R1" s="70"/>
      <c r="S1" s="70"/>
    </row>
    <row r="2" spans="1:139" ht="18" customHeight="1" thickBot="1" x14ac:dyDescent="0.3">
      <c r="A2" s="40"/>
      <c r="B2" s="41"/>
      <c r="C2" s="41"/>
      <c r="D2" s="40"/>
      <c r="E2" s="167"/>
      <c r="F2" s="167"/>
      <c r="G2" s="167"/>
      <c r="H2" s="167"/>
      <c r="I2" s="42"/>
      <c r="J2" s="169" t="s">
        <v>22</v>
      </c>
      <c r="K2" s="169"/>
      <c r="L2" s="169"/>
      <c r="M2" s="169" t="s">
        <v>23</v>
      </c>
      <c r="N2" s="169"/>
      <c r="O2" s="169"/>
      <c r="Q2" s="95"/>
      <c r="R2" s="96" t="str">
        <f t="array" ref="R2:CK2">IF(TRANSPOSE('Typy - chronologicznie'!$F2:$F73)=0,"",TRANSPOSE('Typy - chronologicznie'!$F2:$F73))</f>
        <v>2-0</v>
      </c>
      <c r="S2" s="96" t="str">
        <v>2-1</v>
      </c>
      <c r="T2" s="96" t="str">
        <v>1-1</v>
      </c>
      <c r="U2" s="96" t="str">
        <v>4-1</v>
      </c>
      <c r="V2" s="96" t="str">
        <v>0-1</v>
      </c>
      <c r="W2" s="96" t="str">
        <v>2-0</v>
      </c>
      <c r="X2" s="96" t="str">
        <v>1-1</v>
      </c>
      <c r="Y2" s="96" t="str">
        <v>1-1</v>
      </c>
      <c r="Z2" s="96" t="str">
        <v>1-0</v>
      </c>
      <c r="AA2" s="96" t="str">
        <v>7-1</v>
      </c>
      <c r="AB2" s="96" t="str">
        <v>2-2</v>
      </c>
      <c r="AC2" s="96" t="str">
        <v>5-1</v>
      </c>
      <c r="AD2" s="96" t="str">
        <v>1-1</v>
      </c>
      <c r="AE2" s="96" t="str">
        <v>0-0</v>
      </c>
      <c r="AF2" s="96" t="str">
        <v>2-2</v>
      </c>
      <c r="AG2" s="96" t="str">
        <v>1-1</v>
      </c>
      <c r="AH2" s="96" t="str">
        <v>3-1</v>
      </c>
      <c r="AI2" s="96" t="str">
        <v>1-4</v>
      </c>
      <c r="AJ2" s="96" t="str">
        <v>3-0</v>
      </c>
      <c r="AK2" s="96" t="str">
        <v>3-1</v>
      </c>
      <c r="AL2" s="96" t="str">
        <v>1-0</v>
      </c>
      <c r="AM2" s="96" t="str">
        <v>4-2</v>
      </c>
      <c r="AN2" s="96" t="str">
        <v>1-1</v>
      </c>
      <c r="AO2" s="96" t="str">
        <v>1-3</v>
      </c>
      <c r="AP2" s="96" t="str">
        <v>1-1</v>
      </c>
      <c r="AQ2" s="96" t="str">
        <v>4-1</v>
      </c>
      <c r="AR2" s="96" t="str">
        <v>6-0</v>
      </c>
      <c r="AS2" s="96" t="str">
        <v>1-0</v>
      </c>
      <c r="AT2" s="96" t="str">
        <v>3-0</v>
      </c>
      <c r="AU2" s="96" t="str">
        <v>0-1</v>
      </c>
      <c r="AV2" s="96" t="str">
        <v>0-1</v>
      </c>
      <c r="AW2" s="96" t="str">
        <v>2-0</v>
      </c>
      <c r="AX2" s="96" t="str">
        <v>2-1</v>
      </c>
      <c r="AY2" s="96" t="str">
        <v>0-0</v>
      </c>
      <c r="AZ2" s="96" t="str">
        <v>5-1</v>
      </c>
      <c r="BA2" s="96" t="str">
        <v>0-4</v>
      </c>
      <c r="BB2" s="96" t="str">
        <v>2-2</v>
      </c>
      <c r="BC2" s="96" t="str">
        <v>4-0</v>
      </c>
      <c r="BD2" s="96" t="str">
        <v>0-0</v>
      </c>
      <c r="BE2" s="96" t="str">
        <v>1-3</v>
      </c>
      <c r="BF2" s="96" t="str">
        <v>3-2</v>
      </c>
      <c r="BG2" s="96" t="str">
        <v>3-0</v>
      </c>
      <c r="BH2" s="96" t="str">
        <v>2-0</v>
      </c>
      <c r="BI2" s="96" t="str">
        <v>1-2</v>
      </c>
      <c r="BJ2" s="96" t="str">
        <v>0-0</v>
      </c>
      <c r="BK2" s="96" t="str">
        <v>0-1</v>
      </c>
      <c r="BL2" s="96" t="str">
        <v>5-0</v>
      </c>
      <c r="BM2" s="96" t="str">
        <v>1-0</v>
      </c>
      <c r="BN2" s="96" t="str">
        <v>0-3</v>
      </c>
      <c r="BO2" s="96" t="str">
        <v>4-2</v>
      </c>
      <c r="BP2" s="96" t="str">
        <v>2-1</v>
      </c>
      <c r="BQ2" s="96" t="str">
        <v>3-1</v>
      </c>
      <c r="BR2" s="96" t="str">
        <v>0-3</v>
      </c>
      <c r="BS2" s="96" t="str">
        <v>1-0</v>
      </c>
      <c r="BT2" s="96" t="str">
        <v>0-2</v>
      </c>
      <c r="BU2" s="96" t="str">
        <v>2-1</v>
      </c>
      <c r="BV2" s="96" t="str">
        <v>1-1</v>
      </c>
      <c r="BW2" s="96" t="str">
        <v>1-3</v>
      </c>
      <c r="BX2" s="96" t="str">
        <v>3-2</v>
      </c>
      <c r="BY2" s="96" t="str">
        <v>0-0</v>
      </c>
      <c r="BZ2" s="96" t="str">
        <v>1-4</v>
      </c>
      <c r="CA2" s="96" t="str">
        <v>5-0</v>
      </c>
      <c r="CB2" s="96" t="str">
        <v>1-1</v>
      </c>
      <c r="CC2" s="96" t="str">
        <v>1-5</v>
      </c>
      <c r="CD2" s="96" t="str">
        <v>0-0</v>
      </c>
      <c r="CE2" s="96" t="str">
        <v>0-1</v>
      </c>
      <c r="CF2" s="96" t="str">
        <v>0-2</v>
      </c>
      <c r="CG2" s="96" t="str">
        <v>2-1</v>
      </c>
      <c r="CH2" s="96" t="str">
        <v>3-3</v>
      </c>
      <c r="CI2" s="96" t="str">
        <v>1-3</v>
      </c>
      <c r="CJ2" s="96" t="str">
        <v>0-0</v>
      </c>
      <c r="CK2" s="96" t="str">
        <v>3-1</v>
      </c>
      <c r="CL2" s="96"/>
      <c r="CM2" s="96" t="str">
        <f t="array" ref="CM2:EG2">IF(TRANSPOSE('Typy - chronologicznie'!$F75:$F121)=0,"",TRANSPOSE('Typy - chronologicznie'!$F75:$F121))</f>
        <v>MEX</v>
      </c>
      <c r="CN2" s="96" t="str">
        <v>RSA</v>
      </c>
      <c r="CO2" s="96" t="str">
        <v/>
      </c>
      <c r="CP2" s="96" t="str">
        <v/>
      </c>
      <c r="CQ2" s="96" t="str">
        <v>SUI</v>
      </c>
      <c r="CR2" s="96" t="str">
        <v>CAN</v>
      </c>
      <c r="CS2" s="96" t="str">
        <v>BIH</v>
      </c>
      <c r="CT2" s="96" t="str">
        <v/>
      </c>
      <c r="CU2" s="96" t="str">
        <v>BRA</v>
      </c>
      <c r="CV2" s="96" t="str">
        <v>MAR</v>
      </c>
      <c r="CW2" s="96" t="str">
        <v/>
      </c>
      <c r="CX2" s="96" t="str">
        <v/>
      </c>
      <c r="CY2" s="96" t="str">
        <v>USA</v>
      </c>
      <c r="CZ2" s="96" t="str">
        <v>AUS</v>
      </c>
      <c r="DA2" s="96" t="str">
        <v>PAR</v>
      </c>
      <c r="DB2" s="96" t="str">
        <v/>
      </c>
      <c r="DC2" s="96" t="str">
        <v>GER</v>
      </c>
      <c r="DD2" s="96" t="str">
        <v>CIV</v>
      </c>
      <c r="DE2" s="96" t="str">
        <v>ECU</v>
      </c>
      <c r="DF2" s="96" t="str">
        <v/>
      </c>
      <c r="DG2" s="96" t="str">
        <v>NED</v>
      </c>
      <c r="DH2" s="96" t="str">
        <v>JPN</v>
      </c>
      <c r="DI2" s="96" t="str">
        <v>SWE</v>
      </c>
      <c r="DJ2" s="96" t="str">
        <v/>
      </c>
      <c r="DK2" s="96" t="str">
        <v>BEL</v>
      </c>
      <c r="DL2" s="96" t="str">
        <v>EGY</v>
      </c>
      <c r="DM2" s="96" t="str">
        <v/>
      </c>
      <c r="DN2" s="96" t="str">
        <v/>
      </c>
      <c r="DO2" s="96" t="str">
        <v>ESP</v>
      </c>
      <c r="DP2" s="96" t="str">
        <v>CPV</v>
      </c>
      <c r="DQ2" s="96" t="str">
        <v/>
      </c>
      <c r="DR2" s="96" t="str">
        <v/>
      </c>
      <c r="DS2" s="96" t="str">
        <v>FRA</v>
      </c>
      <c r="DT2" s="96" t="str">
        <v>NOR</v>
      </c>
      <c r="DU2" s="96" t="str">
        <v>SEN</v>
      </c>
      <c r="DV2" s="96" t="str">
        <v/>
      </c>
      <c r="DW2" s="96" t="str">
        <v>ARG</v>
      </c>
      <c r="DX2" s="96" t="str">
        <v>AUT</v>
      </c>
      <c r="DY2" s="96" t="str">
        <v>ALG</v>
      </c>
      <c r="DZ2" s="96" t="str">
        <v/>
      </c>
      <c r="EA2" s="96" t="str">
        <v>COL</v>
      </c>
      <c r="EB2" s="96" t="str">
        <v>POR</v>
      </c>
      <c r="EC2" s="96" t="str">
        <v>COD</v>
      </c>
      <c r="ED2" s="96" t="str">
        <v/>
      </c>
      <c r="EE2" s="96" t="str">
        <v>ENG</v>
      </c>
      <c r="EF2" s="96" t="str">
        <v>CRO</v>
      </c>
      <c r="EG2" s="96" t="str">
        <v>GHA</v>
      </c>
      <c r="EH2" s="96"/>
      <c r="EI2" s="96" t="str">
        <f>IF(LEN('Typy - chronologicznie'!F124)=3,'Typy - chronologicznie'!F124,"")</f>
        <v/>
      </c>
    </row>
    <row r="3" spans="1:139" ht="183" thickBot="1" x14ac:dyDescent="0.3">
      <c r="A3" s="43"/>
      <c r="B3" s="43" t="s">
        <v>24</v>
      </c>
      <c r="C3" s="77" t="s">
        <v>25</v>
      </c>
      <c r="D3" s="44" t="s">
        <v>0</v>
      </c>
      <c r="E3" s="43" t="s">
        <v>1</v>
      </c>
      <c r="F3" s="43" t="s">
        <v>42</v>
      </c>
      <c r="G3" s="43" t="s">
        <v>2</v>
      </c>
      <c r="H3" s="43" t="s">
        <v>3</v>
      </c>
      <c r="I3" s="42"/>
      <c r="J3" s="169"/>
      <c r="K3" s="169"/>
      <c r="L3" s="169"/>
      <c r="M3" s="169"/>
      <c r="N3" s="169"/>
      <c r="O3" s="169"/>
      <c r="P3" s="151" t="s">
        <v>225</v>
      </c>
      <c r="R3" s="114" t="str">
        <f t="array" ref="R3:CK3">TRANSPOSE('Typy - chronologicznie'!$E2:$E73)</f>
        <v>Meksyk - RPA</v>
      </c>
      <c r="S3" s="115" t="str">
        <v>Korea Południowa - Czechy</v>
      </c>
      <c r="T3" s="115" t="str">
        <v>Kanada - Bośnia i Hercegowina</v>
      </c>
      <c r="U3" s="115" t="str">
        <v>USA - Paragwaj</v>
      </c>
      <c r="V3" s="115" t="str">
        <v>Haiti - Szkocja</v>
      </c>
      <c r="W3" s="115" t="str">
        <v>Australia - Turcja</v>
      </c>
      <c r="X3" s="115" t="str">
        <v>Brazylia - Maroko</v>
      </c>
      <c r="Y3" s="115" t="str">
        <v>Katar - Szwajcaria</v>
      </c>
      <c r="Z3" s="115" t="str">
        <v>Wyb. Kości Słoniowej - Ekwador</v>
      </c>
      <c r="AA3" s="115" t="str">
        <v>Niemcy - Curacao</v>
      </c>
      <c r="AB3" s="115" t="str">
        <v>Holandia - Japonia</v>
      </c>
      <c r="AC3" s="115" t="str">
        <v>Szwecja - Tunezja</v>
      </c>
      <c r="AD3" s="115" t="str">
        <v>Arabia Saud. - Urugwaj</v>
      </c>
      <c r="AE3" s="115" t="str">
        <v>Hiszpania - Rep. Zielonego Przylądka</v>
      </c>
      <c r="AF3" s="115" t="str">
        <v>Iran - Nowa Zelandia</v>
      </c>
      <c r="AG3" s="115" t="str">
        <v>Belgia - Egipt</v>
      </c>
      <c r="AH3" s="115" t="str">
        <v>Francja - Senegal</v>
      </c>
      <c r="AI3" s="115" t="str">
        <v>Irak - Norwegia</v>
      </c>
      <c r="AJ3" s="115" t="str">
        <v>Argentyna - Algieria</v>
      </c>
      <c r="AK3" s="115" t="str">
        <v>Austria - Jordania</v>
      </c>
      <c r="AL3" s="115" t="str">
        <v>Ghana - Panama</v>
      </c>
      <c r="AM3" s="115" t="str">
        <v>Anglia - Chorwacja</v>
      </c>
      <c r="AN3" s="115" t="str">
        <v>Portugalia - DR Konga</v>
      </c>
      <c r="AO3" s="115" t="str">
        <v>Uzbekistan - Kolumbia</v>
      </c>
      <c r="AP3" s="115" t="str">
        <v>Czechy - RPA</v>
      </c>
      <c r="AQ3" s="115" t="str">
        <v>Szwajcaria - Bośnia i Hercegowina</v>
      </c>
      <c r="AR3" s="115" t="str">
        <v>Kanada - Katar</v>
      </c>
      <c r="AS3" s="115" t="str">
        <v>Meksyk - Korea Południowa</v>
      </c>
      <c r="AT3" s="115" t="str">
        <v>Brazylia - Haiti</v>
      </c>
      <c r="AU3" s="115" t="str">
        <v>Szkocja - Maroko</v>
      </c>
      <c r="AV3" s="115" t="str">
        <v>Turcja - Paragwaj</v>
      </c>
      <c r="AW3" s="115" t="str">
        <v>USA - Australia</v>
      </c>
      <c r="AX3" s="115" t="str">
        <v>Niemcy - Wyb. Kości Słoniowej</v>
      </c>
      <c r="AY3" s="115" t="str">
        <v>Ekwador - Curacao</v>
      </c>
      <c r="AZ3" s="115" t="str">
        <v>Holandia - Szwecja</v>
      </c>
      <c r="BA3" s="115" t="str">
        <v>Tunezja - Japonia</v>
      </c>
      <c r="BB3" s="115" t="str">
        <v>Urugwaj - Rep. Zielonego Przylądka</v>
      </c>
      <c r="BC3" s="115" t="str">
        <v>Hiszpania - Arabia Saud.</v>
      </c>
      <c r="BD3" s="115" t="str">
        <v>Belgia - Iran</v>
      </c>
      <c r="BE3" s="115" t="str">
        <v>Nowa Zelandia - Egipt</v>
      </c>
      <c r="BF3" s="115" t="str">
        <v>Norwegia - Senegal</v>
      </c>
      <c r="BG3" s="115" t="str">
        <v>Francja - Irak</v>
      </c>
      <c r="BH3" s="115" t="str">
        <v>Argentyna - Austria</v>
      </c>
      <c r="BI3" s="115" t="str">
        <v>Jordania - Algieria</v>
      </c>
      <c r="BJ3" s="115" t="str">
        <v>Anglia - Ghana</v>
      </c>
      <c r="BK3" s="115" t="str">
        <v>Panama - Chorwacja</v>
      </c>
      <c r="BL3" s="115" t="str">
        <v>Portugalia - Uzbekistan</v>
      </c>
      <c r="BM3" s="115" t="str">
        <v>Kolumbia - DR Konga</v>
      </c>
      <c r="BN3" s="115" t="str">
        <v>Szkocja - Brazylia</v>
      </c>
      <c r="BO3" s="115" t="str">
        <v>Maroko - Haiti</v>
      </c>
      <c r="BP3" s="115" t="str">
        <v>Szwajcaria - Kanada</v>
      </c>
      <c r="BQ3" s="115" t="str">
        <v>Bośnia i Hercegowina - Katar</v>
      </c>
      <c r="BR3" s="115" t="str">
        <v>Czechy - Meksyk</v>
      </c>
      <c r="BS3" s="115" t="str">
        <v>RPA - Korea Południowa</v>
      </c>
      <c r="BT3" s="115" t="str">
        <v>Curacao - Wyb. Kości Słoniowej</v>
      </c>
      <c r="BU3" s="115" t="str">
        <v>Ekwador - Niemcy</v>
      </c>
      <c r="BV3" s="115" t="str">
        <v>Japonia - Szwecja</v>
      </c>
      <c r="BW3" s="115" t="str">
        <v>Tunezja - Holandia</v>
      </c>
      <c r="BX3" s="115" t="str">
        <v>Turcja - USA</v>
      </c>
      <c r="BY3" s="115" t="str">
        <v>Paragwaj - Australia</v>
      </c>
      <c r="BZ3" s="115" t="str">
        <v>Norwegia - Francja</v>
      </c>
      <c r="CA3" s="115" t="str">
        <v>Senegal - Irak</v>
      </c>
      <c r="CB3" s="115" t="str">
        <v>Egipt - Iran</v>
      </c>
      <c r="CC3" s="115" t="str">
        <v>Nowa Zelandia - Belgia</v>
      </c>
      <c r="CD3" s="115" t="str">
        <v>Rep. Zielonego Przylądka - Arabia Saud.</v>
      </c>
      <c r="CE3" s="115" t="str">
        <v>Urugwaj - Hiszpania</v>
      </c>
      <c r="CF3" s="115" t="str">
        <v>Panama - Anglia</v>
      </c>
      <c r="CG3" s="115" t="str">
        <v>Chorwacja - Ghana</v>
      </c>
      <c r="CH3" s="115" t="str">
        <v>Algieria - Austria</v>
      </c>
      <c r="CI3" s="115" t="str">
        <v>Jordania - Argentyna</v>
      </c>
      <c r="CJ3" s="115" t="str">
        <v>Kolumbia - Portugalia</v>
      </c>
      <c r="CK3" s="115" t="str">
        <v>DR Konga - Uzbekistan</v>
      </c>
      <c r="CL3" s="119"/>
      <c r="CM3" s="116" t="str">
        <f t="array" ref="CM3:EG3">IF(TRANSPOSE('Typy - chronologicznie'!$A75:$A121)=0,"",TRANSPOSE('Typy - chronologicznie'!$A75:$A121))</f>
        <v>A1</v>
      </c>
      <c r="CN3" s="150" t="str">
        <v>A2</v>
      </c>
      <c r="CO3" s="117" t="str">
        <v>A3</v>
      </c>
      <c r="CP3" s="120" t="str">
        <v/>
      </c>
      <c r="CQ3" s="116" t="str">
        <v>B1</v>
      </c>
      <c r="CR3" s="150" t="str">
        <v>B2</v>
      </c>
      <c r="CS3" s="117" t="str">
        <v>B3</v>
      </c>
      <c r="CT3" s="120" t="str">
        <v/>
      </c>
      <c r="CU3" s="116" t="str">
        <v>C1</v>
      </c>
      <c r="CV3" s="150" t="str">
        <v>C2</v>
      </c>
      <c r="CW3" s="117" t="str">
        <v>C3</v>
      </c>
      <c r="CX3" s="120" t="str">
        <v/>
      </c>
      <c r="CY3" s="116" t="str">
        <v>D1</v>
      </c>
      <c r="CZ3" s="150" t="str">
        <v>D2</v>
      </c>
      <c r="DA3" s="117" t="str">
        <v>D3</v>
      </c>
      <c r="DB3" s="120" t="str">
        <v/>
      </c>
      <c r="DC3" s="116" t="str">
        <v>E1</v>
      </c>
      <c r="DD3" s="150" t="str">
        <v>E2</v>
      </c>
      <c r="DE3" s="117" t="str">
        <v>E3</v>
      </c>
      <c r="DF3" s="120" t="str">
        <v/>
      </c>
      <c r="DG3" s="116" t="str">
        <v>F1</v>
      </c>
      <c r="DH3" s="150" t="str">
        <v>F2</v>
      </c>
      <c r="DI3" s="117" t="str">
        <v>F3</v>
      </c>
      <c r="DJ3" s="120" t="str">
        <v/>
      </c>
      <c r="DK3" s="116" t="str">
        <v>G1</v>
      </c>
      <c r="DL3" s="150" t="str">
        <v>G2</v>
      </c>
      <c r="DM3" s="117" t="str">
        <v>G3</v>
      </c>
      <c r="DN3" s="120" t="str">
        <v/>
      </c>
      <c r="DO3" s="116" t="str">
        <v>H1</v>
      </c>
      <c r="DP3" s="150" t="str">
        <v>H2</v>
      </c>
      <c r="DQ3" s="117" t="str">
        <v>H3</v>
      </c>
      <c r="DR3" s="120" t="str">
        <v/>
      </c>
      <c r="DS3" s="116" t="str">
        <v>I1</v>
      </c>
      <c r="DT3" s="150" t="str">
        <v>I2</v>
      </c>
      <c r="DU3" s="117" t="str">
        <v>I3</v>
      </c>
      <c r="DV3" s="120" t="str">
        <v/>
      </c>
      <c r="DW3" s="116" t="str">
        <v>J1</v>
      </c>
      <c r="DX3" s="150" t="str">
        <v>J2</v>
      </c>
      <c r="DY3" s="117" t="str">
        <v>J3</v>
      </c>
      <c r="DZ3" s="120" t="str">
        <v/>
      </c>
      <c r="EA3" s="116" t="str">
        <v>K1</v>
      </c>
      <c r="EB3" s="150" t="str">
        <v>K2</v>
      </c>
      <c r="EC3" s="117" t="str">
        <v>K3</v>
      </c>
      <c r="ED3" s="120" t="str">
        <v/>
      </c>
      <c r="EE3" s="116" t="str">
        <v>L1</v>
      </c>
      <c r="EF3" s="150" t="str">
        <v>L2</v>
      </c>
      <c r="EG3" s="117" t="str">
        <v>L3</v>
      </c>
      <c r="EH3" s="119"/>
      <c r="EI3" s="118" t="str">
        <f>'Typy - chronologicznie'!A124</f>
        <v>M</v>
      </c>
    </row>
    <row r="4" spans="1:139" ht="19.5" x14ac:dyDescent="0.25">
      <c r="A4" s="49"/>
      <c r="B4" s="45">
        <f>RANK(D4,D$4:D$8,0)</f>
        <v>1</v>
      </c>
      <c r="C4" s="78" t="s">
        <v>228</v>
      </c>
      <c r="D4" s="134">
        <f>3.0001*J4+1.000001*K4+2.00000001*M4+N4+0.0000000001*P4</f>
        <v>108.00083423</v>
      </c>
      <c r="E4" s="65">
        <f>J4</f>
        <v>8</v>
      </c>
      <c r="F4" s="86">
        <f>M4</f>
        <v>23</v>
      </c>
      <c r="G4" s="54">
        <f t="shared" ref="G4:H8" si="0">K4+N4</f>
        <v>38</v>
      </c>
      <c r="H4" s="46">
        <f t="shared" si="0"/>
        <v>35</v>
      </c>
      <c r="I4" s="42"/>
      <c r="J4" s="58">
        <f t="array" ref="J4">SUM(IF('Typy - chronologicznie'!$F$2:$F$73=INDEX('Typy - chronologicznie'!$H$2:$L$73,0,MATCH(C4,TRIM('Typy - chronologicznie'!$H$1:$L$1),0)),1))</f>
        <v>8</v>
      </c>
      <c r="K4" s="59">
        <f t="array" ref="K4">SUM(IF(LEN('Typy - chronologicznie'!$F$2:$F$73)=3,IF(SIGN(LEFT('Typy - chronologicznie'!$F$2:$F$73,1)-RIGHT('Typy - chronologicznie'!$F$2:$F$73,1))   =   SIGN(LEFT(INDEX('Typy - chronologicznie'!$H$2:$L$73,0,MATCH(C4,TRIM('Typy - chronologicznie'!$H$1:$L$1),0)),1)-RIGHT(INDEX('Typy - chronologicznie'!$H$2:$L$73,0,MATCH(C4,TRIM('Typy - chronologicznie'!$H$1:$L$1),0)),1)),1)))-J4</f>
        <v>34</v>
      </c>
      <c r="L4" s="91">
        <f>COUNTA('Typy - chronologicznie'!$F$2:$F$73)-J4-K4</f>
        <v>30</v>
      </c>
      <c r="M4" s="89">
        <f t="array" ref="M4">SUM(IF(LEN('Typy - chronologicznie'!F$75:F$121)=3,  IF('Typy - chronologicznie'!$F$75:$F$121=INDEX('Typy - chronologicznie'!$H$75:$L$121,0,MATCH(C4,TRIM('Typy - chronologicznie'!$H$1:$L$1),0)),1)))</f>
        <v>23</v>
      </c>
      <c r="N4" s="59">
        <f t="array" ref="N4">SUM(IF(LEN('Typy - chronologicznie'!F$75:F$121)=3,IF(ISERROR(SEARCH('Typy - chronologicznie'!F$75:F$121,INDEX('Typy - chronologicznie'!$H$73:$L$119,0,MATCH(C4,TRIM('Typy - chronologicznie'!$H$1:$L$1),0))&amp;INDEX('Typy - chronologicznie'!$H$74:$L$120,0,MATCH(C4,TRIM('Typy - chronologicznie'!$H$1:$L$1),0))&amp;INDEX('Typy - chronologicznie'!$H$75:$L$121,0,MATCH(C4,TRIM('Typy - chronologicznie'!$H$1:$L$1),0))&amp;INDEX('Typy - chronologicznie'!$H$76:$L$122,0,MATCH(C4,TRIM('Typy - chronologicznie'!$H$1:$L$1),0))&amp;INDEX('Typy - chronologicznie'!$H$77:$L$123,0,MATCH(C4,TRIM('Typy - chronologicznie'!$H$1:$L$1),0)),1))=FALSE,1,0)))-M4</f>
        <v>4</v>
      </c>
      <c r="O4" s="155">
        <f>COUNTA('Typy - chronologicznie'!$F$75:$F$121)-M4-N4</f>
        <v>5</v>
      </c>
      <c r="P4" s="152">
        <f t="array" ref="P4">SUM(IF(LEN('Typy - chronologicznie'!F$124)=3,  IF('Typy - chronologicznie'!$F$124=INDEX('Typy - chronologicznie'!$H$124:$K$124,0,MATCH(C4,TRIM('Typy - chronologicznie'!$H$1:$K$1),)),1)))</f>
        <v>0</v>
      </c>
      <c r="R4" s="97" t="str">
        <f>INDEX([0]!typy_chronol,MATCH(R$3,'Typy - chronologicznie'!$E$2:$E$73,0),MATCH($C4,'Typy - chronologicznie'!$H$1:$L$1,0))</f>
        <v>2-0</v>
      </c>
      <c r="S4" s="99" t="str">
        <f>INDEX([0]!typy_chronol,MATCH(S$3,'Typy - chronologicznie'!$E$2:$E$73,0),MATCH($C4,'Typy - chronologicznie'!$H$1:$L$1,0))</f>
        <v>1-1</v>
      </c>
      <c r="T4" s="99" t="str">
        <f>INDEX([0]!typy_chronol,MATCH(T$3,'Typy - chronologicznie'!$E$2:$E$73,0),MATCH($C4,'Typy - chronologicznie'!$H$1:$L$1,0))</f>
        <v>1-1</v>
      </c>
      <c r="U4" s="99" t="str">
        <f>INDEX([0]!typy_chronol,MATCH(U$3,'Typy - chronologicznie'!$E$2:$E$73,0),MATCH($C4,'Typy - chronologicznie'!$H$1:$L$1,0))</f>
        <v>2-1</v>
      </c>
      <c r="V4" s="99" t="str">
        <f>INDEX([0]!typy_chronol,MATCH(V$3,'Typy - chronologicznie'!$E$2:$E$73,0),MATCH($C4,'Typy - chronologicznie'!$H$1:$L$1,0))</f>
        <v>0-2</v>
      </c>
      <c r="W4" s="99" t="str">
        <f>INDEX([0]!typy_chronol,MATCH(W$3,'Typy - chronologicznie'!$E$2:$E$73,0),MATCH($C4,'Typy - chronologicznie'!$H$1:$L$1,0))</f>
        <v>1-2</v>
      </c>
      <c r="X4" s="99" t="str">
        <f>INDEX([0]!typy_chronol,MATCH(X$3,'Typy - chronologicznie'!$E$2:$E$73,0),MATCH($C4,'Typy - chronologicznie'!$H$1:$L$1,0))</f>
        <v>2-1</v>
      </c>
      <c r="Y4" s="99" t="str">
        <f>INDEX([0]!typy_chronol,MATCH(Y$3,'Typy - chronologicznie'!$E$2:$E$73,0),MATCH($C4,'Typy - chronologicznie'!$H$1:$L$1,0))</f>
        <v>0-2</v>
      </c>
      <c r="Z4" s="99" t="str">
        <f>INDEX([0]!typy_chronol,MATCH(Z$3,'Typy - chronologicznie'!$E$2:$E$73,0),MATCH($C4,'Typy - chronologicznie'!$H$1:$L$1,0))</f>
        <v>1-1</v>
      </c>
      <c r="AA4" s="99" t="str">
        <f>INDEX([0]!typy_chronol,MATCH(AA$3,'Typy - chronologicznie'!$E$2:$E$73,0),MATCH($C4,'Typy - chronologicznie'!$H$1:$L$1,0))</f>
        <v>4-0</v>
      </c>
      <c r="AB4" s="99" t="str">
        <f>INDEX([0]!typy_chronol,MATCH(AB$3,'Typy - chronologicznie'!$E$2:$E$73,0),MATCH($C4,'Typy - chronologicznie'!$H$1:$L$1,0))</f>
        <v>2-1</v>
      </c>
      <c r="AC4" s="99" t="str">
        <f>INDEX([0]!typy_chronol,MATCH(AC$3,'Typy - chronologicznie'!$E$2:$E$73,0),MATCH($C4,'Typy - chronologicznie'!$H$1:$L$1,0))</f>
        <v>1-0</v>
      </c>
      <c r="AD4" s="99" t="str">
        <f>INDEX([0]!typy_chronol,MATCH(AD$3,'Typy - chronologicznie'!$E$2:$E$73,0),MATCH($C4,'Typy - chronologicznie'!$H$1:$L$1,0))</f>
        <v>1-2</v>
      </c>
      <c r="AE4" s="99" t="str">
        <f>INDEX([0]!typy_chronol,MATCH(AE$3,'Typy - chronologicznie'!$E$2:$E$73,0),MATCH($C4,'Typy - chronologicznie'!$H$1:$L$1,0))</f>
        <v>3-0</v>
      </c>
      <c r="AF4" s="99" t="str">
        <f>INDEX([0]!typy_chronol,MATCH(AF$3,'Typy - chronologicznie'!$E$2:$E$73,0),MATCH($C4,'Typy - chronologicznie'!$H$1:$L$1,0))</f>
        <v>1-0</v>
      </c>
      <c r="AG4" s="99" t="str">
        <f>INDEX([0]!typy_chronol,MATCH(AG$3,'Typy - chronologicznie'!$E$2:$E$73,0),MATCH($C4,'Typy - chronologicznie'!$H$1:$L$1,0))</f>
        <v>2-0</v>
      </c>
      <c r="AH4" s="99" t="str">
        <f>INDEX([0]!typy_chronol,MATCH(AH$3,'Typy - chronologicznie'!$E$2:$E$73,0),MATCH($C4,'Typy - chronologicznie'!$H$1:$L$1,0))</f>
        <v>3-1</v>
      </c>
      <c r="AI4" s="99" t="str">
        <f>INDEX([0]!typy_chronol,MATCH(AI$3,'Typy - chronologicznie'!$E$2:$E$73,0),MATCH($C4,'Typy - chronologicznie'!$H$1:$L$1,0))</f>
        <v>0-2</v>
      </c>
      <c r="AJ4" s="99" t="str">
        <f>INDEX([0]!typy_chronol,MATCH(AJ$3,'Typy - chronologicznie'!$E$2:$E$73,0),MATCH($C4,'Typy - chronologicznie'!$H$1:$L$1,0))</f>
        <v>3-0</v>
      </c>
      <c r="AK4" s="99" t="str">
        <f>INDEX([0]!typy_chronol,MATCH(AK$3,'Typy - chronologicznie'!$E$2:$E$73,0),MATCH($C4,'Typy - chronologicznie'!$H$1:$L$1,0))</f>
        <v>2-0</v>
      </c>
      <c r="AL4" s="99" t="str">
        <f>INDEX([0]!typy_chronol,MATCH(AL$3,'Typy - chronologicznie'!$E$2:$E$73,0),MATCH($C4,'Typy - chronologicznie'!$H$1:$L$1,0))</f>
        <v>2-1</v>
      </c>
      <c r="AM4" s="99" t="str">
        <f>INDEX([0]!typy_chronol,MATCH(AM$3,'Typy - chronologicznie'!$E$2:$E$73,0),MATCH($C4,'Typy - chronologicznie'!$H$1:$L$1,0))</f>
        <v>2-1</v>
      </c>
      <c r="AN4" s="99" t="str">
        <f>INDEX([0]!typy_chronol,MATCH(AN$3,'Typy - chronologicznie'!$E$2:$E$73,0),MATCH($C4,'Typy - chronologicznie'!$H$1:$L$1,0))</f>
        <v>3-1</v>
      </c>
      <c r="AO4" s="99" t="str">
        <f>INDEX([0]!typy_chronol,MATCH(AO$3,'Typy - chronologicznie'!$E$2:$E$73,0),MATCH($C4,'Typy - chronologicznie'!$H$1:$L$1,0))</f>
        <v>0-2</v>
      </c>
      <c r="AP4" s="99" t="str">
        <f>INDEX([0]!typy_chronol,MATCH(AP$3,'Typy - chronologicznie'!$E$2:$E$73,0),MATCH($C4,'Typy - chronologicznie'!$H$1:$L$1,0))</f>
        <v>2-1</v>
      </c>
      <c r="AQ4" s="99" t="str">
        <f>INDEX([0]!typy_chronol,MATCH(AQ$3,'Typy - chronologicznie'!$E$2:$E$73,0),MATCH($C4,'Typy - chronologicznie'!$H$1:$L$1,0))</f>
        <v>2-1</v>
      </c>
      <c r="AR4" s="99" t="str">
        <f>INDEX([0]!typy_chronol,MATCH(AR$3,'Typy - chronologicznie'!$E$2:$E$73,0),MATCH($C4,'Typy - chronologicznie'!$H$1:$L$1,0))</f>
        <v>3-0</v>
      </c>
      <c r="AS4" s="99" t="str">
        <f>INDEX([0]!typy_chronol,MATCH(AS$3,'Typy - chronologicznie'!$E$2:$E$73,0),MATCH($C4,'Typy - chronologicznie'!$H$1:$L$1,0))</f>
        <v>2-1</v>
      </c>
      <c r="AT4" s="99" t="str">
        <f>INDEX([0]!typy_chronol,MATCH(AT$3,'Typy - chronologicznie'!$E$2:$E$73,0),MATCH($C4,'Typy - chronologicznie'!$H$1:$L$1,0))</f>
        <v>5-0</v>
      </c>
      <c r="AU4" s="99" t="str">
        <f>INDEX([0]!typy_chronol,MATCH(AU$3,'Typy - chronologicznie'!$E$2:$E$73,0),MATCH($C4,'Typy - chronologicznie'!$H$1:$L$1,0))</f>
        <v>1-2</v>
      </c>
      <c r="AV4" s="99" t="str">
        <f>INDEX([0]!typy_chronol,MATCH(AV$3,'Typy - chronologicznie'!$E$2:$E$73,0),MATCH($C4,'Typy - chronologicznie'!$H$1:$L$1,0))</f>
        <v>1-1</v>
      </c>
      <c r="AW4" s="99" t="str">
        <f>INDEX([0]!typy_chronol,MATCH(AW$3,'Typy - chronologicznie'!$E$2:$E$73,0),MATCH($C4,'Typy - chronologicznie'!$H$1:$L$1,0))</f>
        <v>2-0</v>
      </c>
      <c r="AX4" s="99" t="str">
        <f>INDEX([0]!typy_chronol,MATCH(AX$3,'Typy - chronologicznie'!$E$2:$E$73,0),MATCH($C4,'Typy - chronologicznie'!$H$1:$L$1,0))</f>
        <v>3-1</v>
      </c>
      <c r="AY4" s="99" t="str">
        <f>INDEX([0]!typy_chronol,MATCH(AY$3,'Typy - chronologicznie'!$E$2:$E$73,0),MATCH($C4,'Typy - chronologicznie'!$H$1:$L$1,0))</f>
        <v>2-0</v>
      </c>
      <c r="AZ4" s="99" t="str">
        <f>INDEX([0]!typy_chronol,MATCH(AZ$3,'Typy - chronologicznie'!$E$2:$E$73,0),MATCH($C4,'Typy - chronologicznie'!$H$1:$L$1,0))</f>
        <v>2-2</v>
      </c>
      <c r="BA4" s="99" t="str">
        <f>INDEX([0]!typy_chronol,MATCH(BA$3,'Typy - chronologicznie'!$E$2:$E$73,0),MATCH($C4,'Typy - chronologicznie'!$H$1:$L$1,0))</f>
        <v>1-2</v>
      </c>
      <c r="BB4" s="99" t="str">
        <f>INDEX([0]!typy_chronol,MATCH(BB$3,'Typy - chronologicznie'!$E$2:$E$73,0),MATCH($C4,'Typy - chronologicznie'!$H$1:$L$1,0))</f>
        <v>2-0</v>
      </c>
      <c r="BC4" s="99" t="str">
        <f>INDEX([0]!typy_chronol,MATCH(BC$3,'Typy - chronologicznie'!$E$2:$E$73,0),MATCH($C4,'Typy - chronologicznie'!$H$1:$L$1,0))</f>
        <v>4-0</v>
      </c>
      <c r="BD4" s="99" t="str">
        <f>INDEX([0]!typy_chronol,MATCH(BD$3,'Typy - chronologicznie'!$E$2:$E$73,0),MATCH($C4,'Typy - chronologicznie'!$H$1:$L$1,0))</f>
        <v>3-1</v>
      </c>
      <c r="BE4" s="99" t="str">
        <f>INDEX([0]!typy_chronol,MATCH(BE$3,'Typy - chronologicznie'!$E$2:$E$73,0),MATCH($C4,'Typy - chronologicznie'!$H$1:$L$1,0))</f>
        <v>1-2</v>
      </c>
      <c r="BF4" s="99" t="str">
        <f>INDEX([0]!typy_chronol,MATCH(BF$3,'Typy - chronologicznie'!$E$2:$E$73,0),MATCH($C4,'Typy - chronologicznie'!$H$1:$L$1,0))</f>
        <v>1-1</v>
      </c>
      <c r="BG4" s="99" t="str">
        <f>INDEX([0]!typy_chronol,MATCH(BG$3,'Typy - chronologicznie'!$E$2:$E$73,0),MATCH($C4,'Typy - chronologicznie'!$H$1:$L$1,0))</f>
        <v>4-0</v>
      </c>
      <c r="BH4" s="99" t="str">
        <f>INDEX([0]!typy_chronol,MATCH(BH$3,'Typy - chronologicznie'!$E$2:$E$73,0),MATCH($C4,'Typy - chronologicznie'!$H$1:$L$1,0))</f>
        <v>2-1</v>
      </c>
      <c r="BI4" s="99" t="str">
        <f>INDEX([0]!typy_chronol,MATCH(BI$3,'Typy - chronologicznie'!$E$2:$E$73,0),MATCH($C4,'Typy - chronologicznie'!$H$1:$L$1,0))</f>
        <v>0-2</v>
      </c>
      <c r="BJ4" s="99" t="str">
        <f>INDEX([0]!typy_chronol,MATCH(BJ$3,'Typy - chronologicznie'!$E$2:$E$73,0),MATCH($C4,'Typy - chronologicznie'!$H$1:$L$1,0))</f>
        <v>3-0</v>
      </c>
      <c r="BK4" s="99" t="str">
        <f>INDEX([0]!typy_chronol,MATCH(BK$3,'Typy - chronologicznie'!$E$2:$E$73,0),MATCH($C4,'Typy - chronologicznie'!$H$1:$L$1,0))</f>
        <v>0-2</v>
      </c>
      <c r="BL4" s="99" t="str">
        <f>INDEX([0]!typy_chronol,MATCH(BL$3,'Typy - chronologicznie'!$E$2:$E$73,0),MATCH($C4,'Typy - chronologicznie'!$H$1:$L$1,0))</f>
        <v>2-0</v>
      </c>
      <c r="BM4" s="99" t="str">
        <f>INDEX([0]!typy_chronol,MATCH(BM$3,'Typy - chronologicznie'!$E$2:$E$73,0),MATCH($C4,'Typy - chronologicznie'!$H$1:$L$1,0))</f>
        <v>2-1</v>
      </c>
      <c r="BN4" s="99" t="str">
        <f>INDEX([0]!typy_chronol,MATCH(BN$3,'Typy - chronologicznie'!$E$2:$E$73,0),MATCH($C4,'Typy - chronologicznie'!$H$1:$L$1,0))</f>
        <v>1-3</v>
      </c>
      <c r="BO4" s="99" t="str">
        <f>INDEX([0]!typy_chronol,MATCH(BO$3,'Typy - chronologicznie'!$E$2:$E$73,0),MATCH($C4,'Typy - chronologicznie'!$H$1:$L$1,0))</f>
        <v>4-0</v>
      </c>
      <c r="BP4" s="99" t="str">
        <f>INDEX([0]!typy_chronol,MATCH(BP$3,'Typy - chronologicznie'!$E$2:$E$73,0),MATCH($C4,'Typy - chronologicznie'!$H$1:$L$1,0))</f>
        <v>1-1</v>
      </c>
      <c r="BQ4" s="99" t="str">
        <f>INDEX([0]!typy_chronol,MATCH(BQ$3,'Typy - chronologicznie'!$E$2:$E$73,0),MATCH($C4,'Typy - chronologicznie'!$H$1:$L$1,0))</f>
        <v>2-0</v>
      </c>
      <c r="BR4" s="99" t="str">
        <f>INDEX([0]!typy_chronol,MATCH(BR$3,'Typy - chronologicznie'!$E$2:$E$73,0),MATCH($C4,'Typy - chronologicznie'!$H$1:$L$1,0))</f>
        <v>1-1</v>
      </c>
      <c r="BS4" s="99" t="str">
        <f>INDEX([0]!typy_chronol,MATCH(BS$3,'Typy - chronologicznie'!$E$2:$E$73,0),MATCH($C4,'Typy - chronologicznie'!$H$1:$L$1,0))</f>
        <v>0-2</v>
      </c>
      <c r="BT4" s="99" t="str">
        <f>INDEX([0]!typy_chronol,MATCH(BT$3,'Typy - chronologicznie'!$E$2:$E$73,0),MATCH($C4,'Typy - chronologicznie'!$H$1:$L$1,0))</f>
        <v>0-3</v>
      </c>
      <c r="BU4" s="99" t="str">
        <f>INDEX([0]!typy_chronol,MATCH(BU$3,'Typy - chronologicznie'!$E$2:$E$73,0),MATCH($C4,'Typy - chronologicznie'!$H$1:$L$1,0))</f>
        <v>1-2</v>
      </c>
      <c r="BV4" s="99" t="str">
        <f>INDEX([0]!typy_chronol,MATCH(BV$3,'Typy - chronologicznie'!$E$2:$E$73,0),MATCH($C4,'Typy - chronologicznie'!$H$1:$L$1,0))</f>
        <v>1-1</v>
      </c>
      <c r="BW4" s="99" t="str">
        <f>INDEX([0]!typy_chronol,MATCH(BW$3,'Typy - chronologicznie'!$E$2:$E$73,0),MATCH($C4,'Typy - chronologicznie'!$H$1:$L$1,0))</f>
        <v>0-3</v>
      </c>
      <c r="BX4" s="99" t="str">
        <f>INDEX([0]!typy_chronol,MATCH(BX$3,'Typy - chronologicznie'!$E$2:$E$73,0),MATCH($C4,'Typy - chronologicznie'!$H$1:$L$1,0))</f>
        <v>2-2</v>
      </c>
      <c r="BY4" s="99" t="str">
        <f>INDEX([0]!typy_chronol,MATCH(BY$3,'Typy - chronologicznie'!$E$2:$E$73,0),MATCH($C4,'Typy - chronologicznie'!$H$1:$L$1,0))</f>
        <v>1-0</v>
      </c>
      <c r="BZ4" s="99" t="str">
        <f>INDEX([0]!typy_chronol,MATCH(BZ$3,'Typy - chronologicznie'!$E$2:$E$73,0),MATCH($C4,'Typy - chronologicznie'!$H$1:$L$1,0))</f>
        <v>1-2</v>
      </c>
      <c r="CA4" s="99" t="str">
        <f>INDEX([0]!typy_chronol,MATCH(CA$3,'Typy - chronologicznie'!$E$2:$E$73,0),MATCH($C4,'Typy - chronologicznie'!$H$1:$L$1,0))</f>
        <v>2-0</v>
      </c>
      <c r="CB4" s="99" t="str">
        <f>INDEX([0]!typy_chronol,MATCH(CB$3,'Typy - chronologicznie'!$E$2:$E$73,0),MATCH($C4,'Typy - chronologicznie'!$H$1:$L$1,0))</f>
        <v>1-1</v>
      </c>
      <c r="CC4" s="99" t="str">
        <f>INDEX([0]!typy_chronol,MATCH(CC$3,'Typy - chronologicznie'!$E$2:$E$73,0),MATCH($C4,'Typy - chronologicznie'!$H$1:$L$1,0))</f>
        <v>0-4</v>
      </c>
      <c r="CD4" s="99" t="str">
        <f>INDEX([0]!typy_chronol,MATCH(CD$3,'Typy - chronologicznie'!$E$2:$E$73,0),MATCH($C4,'Typy - chronologicznie'!$H$1:$L$1,0))</f>
        <v>1-1</v>
      </c>
      <c r="CE4" s="99" t="str">
        <f>INDEX([0]!typy_chronol,MATCH(CE$3,'Typy - chronologicznie'!$E$2:$E$73,0),MATCH($C4,'Typy - chronologicznie'!$H$1:$L$1,0))</f>
        <v>1-1</v>
      </c>
      <c r="CF4" s="99" t="str">
        <f>INDEX([0]!typy_chronol,MATCH(CF$3,'Typy - chronologicznie'!$E$2:$E$73,0),MATCH($C4,'Typy - chronologicznie'!$H$1:$L$1,0))</f>
        <v>0-4</v>
      </c>
      <c r="CG4" s="99" t="str">
        <f>INDEX([0]!typy_chronol,MATCH(CG$3,'Typy - chronologicznie'!$E$2:$E$73,0),MATCH($C4,'Typy - chronologicznie'!$H$1:$L$1,0))</f>
        <v>1-1</v>
      </c>
      <c r="CH4" s="99" t="str">
        <f>INDEX([0]!typy_chronol,MATCH(CH$3,'Typy - chronologicznie'!$E$2:$E$73,0),MATCH($C4,'Typy - chronologicznie'!$H$1:$L$1,0))</f>
        <v>1-2</v>
      </c>
      <c r="CI4" s="99" t="str">
        <f>INDEX([0]!typy_chronol,MATCH(CI$3,'Typy - chronologicznie'!$E$2:$E$73,0),MATCH($C4,'Typy - chronologicznie'!$H$1:$L$1,0))</f>
        <v>0-4</v>
      </c>
      <c r="CJ4" s="99" t="str">
        <f>INDEX([0]!typy_chronol,MATCH(CJ$3,'Typy - chronologicznie'!$E$2:$E$73,0),MATCH($C4,'Typy - chronologicznie'!$H$1:$L$1,0))</f>
        <v>1-2</v>
      </c>
      <c r="CK4" s="99" t="str">
        <f>INDEX([0]!typy_chronol,MATCH(CK$3,'Typy - chronologicznie'!$E$2:$E$73,0),MATCH($C4,'Typy - chronologicznie'!$H$1:$L$1,0))</f>
        <v>1-1</v>
      </c>
      <c r="CL4" s="126"/>
      <c r="CM4" s="97" t="str">
        <f>IF(CM$3="","",INDEX('Typy - chronologicznie'!$H$75:$L$121,MATCH(CM$3,'Typy - chronologicznie'!$A$75:$A$121,0),MATCH($C4,'Typy - chronologicznie'!$H$1:$L$1,0)))</f>
        <v>MEX</v>
      </c>
      <c r="CN4" s="99" t="str">
        <f>IF(CN$3="","",INDEX('Typy - chronologicznie'!$H$75:$L$121,MATCH(CN$3,'Typy - chronologicznie'!$A$75:$A$121,0),MATCH($C4,'Typy - chronologicznie'!$H$1:$L$1,0)))</f>
        <v>KOR</v>
      </c>
      <c r="CO4" s="100" t="str">
        <f>IF(CO$3="","",INDEX('Typy - chronologicznie'!$H$75:$L$121,MATCH(CO$3,'Typy - chronologicznie'!$A$75:$A$121,0),MATCH($C4,'Typy - chronologicznie'!$H$1:$L$1,0)))</f>
        <v>CZE</v>
      </c>
      <c r="CP4" s="127" t="str">
        <f>IF(CP$3="","",INDEX('Typy - chronologicznie'!$H$75:$L$121,MATCH(CP$3,'Typy - chronologicznie'!$A$75:$A$121,0),MATCH($C4,'Typy - chronologicznie'!$H$1:$L$1,0)))</f>
        <v/>
      </c>
      <c r="CQ4" s="97" t="str">
        <f>IF(CQ$3="","",INDEX('Typy - chronologicznie'!$H$75:$L$121,MATCH(CQ$3,'Typy - chronologicznie'!$A$75:$A$121,0),MATCH($C4,'Typy - chronologicznie'!$H$1:$L$1,0)))</f>
        <v>SUI</v>
      </c>
      <c r="CR4" s="99" t="str">
        <f>IF(CR$3="","",INDEX('Typy - chronologicznie'!$H$75:$L$121,MATCH(CR$3,'Typy - chronologicznie'!$A$75:$A$121,0),MATCH($C4,'Typy - chronologicznie'!$H$1:$L$1,0)))</f>
        <v>CAN</v>
      </c>
      <c r="CS4" s="100" t="str">
        <f>IF(CS$3="","",INDEX('Typy - chronologicznie'!$H$75:$L$121,MATCH(CS$3,'Typy - chronologicznie'!$A$75:$A$121,0),MATCH($C4,'Typy - chronologicznie'!$H$1:$L$1,0)))</f>
        <v>BIH</v>
      </c>
      <c r="CT4" s="127" t="str">
        <f>IF(CT$3="","",INDEX('Typy - chronologicznie'!$H$75:$L$121,MATCH(CT$3,'Typy - chronologicznie'!$A$75:$A$121,0),MATCH($C4,'Typy - chronologicznie'!$H$1:$L$1,0)))</f>
        <v/>
      </c>
      <c r="CU4" s="97" t="str">
        <f>IF(CU$3="","",INDEX('Typy - chronologicznie'!$H$75:$L$121,MATCH(CU$3,'Typy - chronologicznie'!$A$75:$A$121,0),MATCH($C4,'Typy - chronologicznie'!$H$1:$L$1,0)))</f>
        <v>BRA</v>
      </c>
      <c r="CV4" s="99" t="str">
        <f>IF(CV$3="","",INDEX('Typy - chronologicznie'!$H$75:$L$121,MATCH(CV$3,'Typy - chronologicznie'!$A$75:$A$121,0),MATCH($C4,'Typy - chronologicznie'!$H$1:$L$1,0)))</f>
        <v>MAR</v>
      </c>
      <c r="CW4" s="100" t="str">
        <f>IF(CW$3="","",INDEX('Typy - chronologicznie'!$H$75:$L$121,MATCH(CW$3,'Typy - chronologicznie'!$A$75:$A$121,0),MATCH($C4,'Typy - chronologicznie'!$H$1:$L$1,0)))</f>
        <v>SCO</v>
      </c>
      <c r="CX4" s="127" t="str">
        <f>IF(CX$3="","",INDEX('Typy - chronologicznie'!$H$75:$L$121,MATCH(CX$3,'Typy - chronologicznie'!$A$75:$A$121,0),MATCH($C4,'Typy - chronologicznie'!$H$1:$L$1,0)))</f>
        <v/>
      </c>
      <c r="CY4" s="97" t="str">
        <f>IF(CY$3="","",INDEX('Typy - chronologicznie'!$H$75:$L$121,MATCH(CY$3,'Typy - chronologicznie'!$A$75:$A$121,0),MATCH($C4,'Typy - chronologicznie'!$H$1:$L$1,0)))</f>
        <v>USA</v>
      </c>
      <c r="CZ4" s="99" t="str">
        <f>IF(CZ$3="","",INDEX('Typy - chronologicznie'!$H$75:$L$121,MATCH(CZ$3,'Typy - chronologicznie'!$A$75:$A$121,0),MATCH($C4,'Typy - chronologicznie'!$H$1:$L$1,0)))</f>
        <v>TUR</v>
      </c>
      <c r="DA4" s="100" t="str">
        <f>IF(DA$3="","",INDEX('Typy - chronologicznie'!$H$75:$L$121,MATCH(DA$3,'Typy - chronologicznie'!$A$75:$A$121,0),MATCH($C4,'Typy - chronologicznie'!$H$1:$L$1,0)))</f>
        <v>PAR</v>
      </c>
      <c r="DB4" s="127" t="str">
        <f>IF(DB$3="","",INDEX('Typy - chronologicznie'!$H$75:$L$121,MATCH(DB$3,'Typy - chronologicznie'!$A$75:$A$121,0),MATCH($C4,'Typy - chronologicznie'!$H$1:$L$1,0)))</f>
        <v/>
      </c>
      <c r="DC4" s="97" t="str">
        <f>IF(DC$3="","",INDEX('Typy - chronologicznie'!$H$75:$L$121,MATCH(DC$3,'Typy - chronologicznie'!$A$75:$A$121,0),MATCH($C4,'Typy - chronologicznie'!$H$1:$L$1,0)))</f>
        <v>GER</v>
      </c>
      <c r="DD4" s="99" t="str">
        <f>IF(DD$3="","",INDEX('Typy - chronologicznie'!$H$75:$L$121,MATCH(DD$3,'Typy - chronologicznie'!$A$75:$A$121,0),MATCH($C4,'Typy - chronologicznie'!$H$1:$L$1,0)))</f>
        <v>CIV</v>
      </c>
      <c r="DE4" s="100" t="str">
        <f>IF(DE$3="","",INDEX('Typy - chronologicznie'!$H$75:$L$121,MATCH(DE$3,'Typy - chronologicznie'!$A$75:$A$121,0),MATCH($C4,'Typy - chronologicznie'!$H$1:$L$1,0)))</f>
        <v>ECU</v>
      </c>
      <c r="DF4" s="127" t="str">
        <f>IF(DF$3="","",INDEX('Typy - chronologicznie'!$H$75:$L$121,MATCH(DF$3,'Typy - chronologicznie'!$A$75:$A$121,0),MATCH($C4,'Typy - chronologicznie'!$H$1:$L$1,0)))</f>
        <v/>
      </c>
      <c r="DG4" s="97" t="str">
        <f>IF(DG$3="","",INDEX('Typy - chronologicznie'!$H$75:$L$121,MATCH(DG$3,'Typy - chronologicznie'!$A$75:$A$121,0),MATCH($C4,'Typy - chronologicznie'!$H$1:$L$1,0)))</f>
        <v>NED</v>
      </c>
      <c r="DH4" s="99" t="str">
        <f>IF(DH$3="","",INDEX('Typy - chronologicznie'!$H$75:$L$121,MATCH(DH$3,'Typy - chronologicznie'!$A$75:$A$121,0),MATCH($C4,'Typy - chronologicznie'!$H$1:$L$1,0)))</f>
        <v>SWE</v>
      </c>
      <c r="DI4" s="100" t="str">
        <f>IF(DI$3="","",INDEX('Typy - chronologicznie'!$H$75:$L$121,MATCH(DI$3,'Typy - chronologicznie'!$A$75:$A$121,0),MATCH($C4,'Typy - chronologicznie'!$H$1:$L$1,0)))</f>
        <v>JPN</v>
      </c>
      <c r="DJ4" s="127" t="str">
        <f>IF(DJ$3="","",INDEX('Typy - chronologicznie'!$H$75:$L$121,MATCH(DJ$3,'Typy - chronologicznie'!$A$75:$A$121,0),MATCH($C4,'Typy - chronologicznie'!$H$1:$L$1,0)))</f>
        <v/>
      </c>
      <c r="DK4" s="97" t="str">
        <f>IF(DK$3="","",INDEX('Typy - chronologicznie'!$H$75:$L$121,MATCH(DK$3,'Typy - chronologicznie'!$A$75:$A$121,0),MATCH($C4,'Typy - chronologicznie'!$H$1:$L$1,0)))</f>
        <v>BEL</v>
      </c>
      <c r="DL4" s="99" t="str">
        <f>IF(DL$3="","",INDEX('Typy - chronologicznie'!$H$75:$L$121,MATCH(DL$3,'Typy - chronologicznie'!$A$75:$A$121,0),MATCH($C4,'Typy - chronologicznie'!$H$1:$L$1,0)))</f>
        <v>EGY</v>
      </c>
      <c r="DM4" s="100" t="str">
        <f>IF(DM$3="","",INDEX('Typy - chronologicznie'!$H$75:$L$121,MATCH(DM$3,'Typy - chronologicznie'!$A$75:$A$121,0),MATCH($C4,'Typy - chronologicznie'!$H$1:$L$1,0)))</f>
        <v/>
      </c>
      <c r="DN4" s="127" t="str">
        <f>IF(DN$3="","",INDEX('Typy - chronologicznie'!$H$75:$L$121,MATCH(DN$3,'Typy - chronologicznie'!$A$75:$A$121,0),MATCH($C4,'Typy - chronologicznie'!$H$1:$L$1,0)))</f>
        <v/>
      </c>
      <c r="DO4" s="97" t="str">
        <f>IF(DO$3="","",INDEX('Typy - chronologicznie'!$H$75:$L$121,MATCH(DO$3,'Typy - chronologicznie'!$A$75:$A$121,0),MATCH($C4,'Typy - chronologicznie'!$H$1:$L$1,0)))</f>
        <v>ESP</v>
      </c>
      <c r="DP4" s="99" t="str">
        <f>IF(DP$3="","",INDEX('Typy - chronologicznie'!$H$75:$L$121,MATCH(DP$3,'Typy - chronologicznie'!$A$75:$A$121,0),MATCH($C4,'Typy - chronologicznie'!$H$1:$L$1,0)))</f>
        <v>URU</v>
      </c>
      <c r="DQ4" s="100" t="str">
        <f>IF(DQ$3="","",INDEX('Typy - chronologicznie'!$H$75:$L$121,MATCH(DQ$3,'Typy - chronologicznie'!$A$75:$A$121,0),MATCH($C4,'Typy - chronologicznie'!$H$1:$L$1,0)))</f>
        <v/>
      </c>
      <c r="DR4" s="127" t="str">
        <f>IF(DR$3="","",INDEX('Typy - chronologicznie'!$H$75:$L$121,MATCH(DR$3,'Typy - chronologicznie'!$A$75:$A$121,0),MATCH($C4,'Typy - chronologicznie'!$H$1:$L$1,0)))</f>
        <v/>
      </c>
      <c r="DS4" s="97" t="str">
        <f>IF(DS$3="","",INDEX('Typy - chronologicznie'!$H$75:$L$121,MATCH(DS$3,'Typy - chronologicznie'!$A$75:$A$121,0),MATCH($C4,'Typy - chronologicznie'!$H$1:$L$1,0)))</f>
        <v>FRA</v>
      </c>
      <c r="DT4" s="99" t="str">
        <f>IF(DT$3="","",INDEX('Typy - chronologicznie'!$H$75:$L$121,MATCH(DT$3,'Typy - chronologicznie'!$A$75:$A$121,0),MATCH($C4,'Typy - chronologicznie'!$H$1:$L$1,0)))</f>
        <v>NOR</v>
      </c>
      <c r="DU4" s="100" t="str">
        <f>IF(DU$3="","",INDEX('Typy - chronologicznie'!$H$75:$L$121,MATCH(DU$3,'Typy - chronologicznie'!$A$75:$A$121,0),MATCH($C4,'Typy - chronologicznie'!$H$1:$L$1,0)))</f>
        <v>SEN</v>
      </c>
      <c r="DV4" s="127" t="str">
        <f>IF(DV$3="","",INDEX('Typy - chronologicznie'!$H$75:$L$121,MATCH(DV$3,'Typy - chronologicznie'!$A$75:$A$121,0),MATCH($C4,'Typy - chronologicznie'!$H$1:$L$1,0)))</f>
        <v/>
      </c>
      <c r="DW4" s="97" t="str">
        <f>IF(DW$3="","",INDEX('Typy - chronologicznie'!$H$75:$L$121,MATCH(DW$3,'Typy - chronologicznie'!$A$75:$A$121,0),MATCH($C4,'Typy - chronologicznie'!$H$1:$L$1,0)))</f>
        <v>ARG</v>
      </c>
      <c r="DX4" s="99" t="str">
        <f>IF(DX$3="","",INDEX('Typy - chronologicznie'!$H$75:$L$121,MATCH(DX$3,'Typy - chronologicznie'!$A$75:$A$121,0),MATCH($C4,'Typy - chronologicznie'!$H$1:$L$1,0)))</f>
        <v>AUT</v>
      </c>
      <c r="DY4" s="100" t="str">
        <f>IF(DY$3="","",INDEX('Typy - chronologicznie'!$H$75:$L$121,MATCH(DY$3,'Typy - chronologicznie'!$A$75:$A$121,0),MATCH($C4,'Typy - chronologicznie'!$H$1:$L$1,0)))</f>
        <v/>
      </c>
      <c r="DZ4" s="127" t="str">
        <f>IF(DZ$3="","",INDEX('Typy - chronologicznie'!$H$75:$L$121,MATCH(DZ$3,'Typy - chronologicznie'!$A$75:$A$121,0),MATCH($C4,'Typy - chronologicznie'!$H$1:$L$1,0)))</f>
        <v/>
      </c>
      <c r="EA4" s="97" t="str">
        <f>IF(EA$3="","",INDEX('Typy - chronologicznie'!$H$75:$L$121,MATCH(EA$3,'Typy - chronologicznie'!$A$75:$A$121,0),MATCH($C4,'Typy - chronologicznie'!$H$1:$L$1,0)))</f>
        <v>POR</v>
      </c>
      <c r="EB4" s="99" t="str">
        <f>IF(EB$3="","",INDEX('Typy - chronologicznie'!$H$75:$L$121,MATCH(EB$3,'Typy - chronologicznie'!$A$75:$A$121,0),MATCH($C4,'Typy - chronologicznie'!$H$1:$L$1,0)))</f>
        <v>COL</v>
      </c>
      <c r="EC4" s="100" t="str">
        <f>IF(EC$3="","",INDEX('Typy - chronologicznie'!$H$75:$L$121,MATCH(EC$3,'Typy - chronologicznie'!$A$75:$A$121,0),MATCH($C4,'Typy - chronologicznie'!$H$1:$L$1,0)))</f>
        <v/>
      </c>
      <c r="ED4" s="127" t="str">
        <f>IF(ED$3="","",INDEX('Typy - chronologicznie'!$H$75:$L$121,MATCH(ED$3,'Typy - chronologicznie'!$A$75:$A$121,0),MATCH($C4,'Typy - chronologicznie'!$H$1:$L$1,0)))</f>
        <v/>
      </c>
      <c r="EE4" s="97" t="str">
        <f>IF(EE$3="","",INDEX('Typy - chronologicznie'!$H$75:$L$121,MATCH(EE$3,'Typy - chronologicznie'!$A$75:$A$121,0),MATCH($C4,'Typy - chronologicznie'!$H$1:$L$1,0)))</f>
        <v>ENG</v>
      </c>
      <c r="EF4" s="99" t="str">
        <f>IF(EF$3="","",INDEX('Typy - chronologicznie'!$H$75:$L$121,MATCH(EF$3,'Typy - chronologicznie'!$A$75:$A$121,0),MATCH($C4,'Typy - chronologicznie'!$H$1:$L$1,0)))</f>
        <v>CRO</v>
      </c>
      <c r="EG4" s="100" t="str">
        <f>IF(EG$3="","",INDEX('Typy - chronologicznie'!$H$75:$L$121,MATCH(EG$3,'Typy - chronologicznie'!$A$75:$A$121,0),MATCH($C4,'Typy - chronologicznie'!$H$1:$L$1,0)))</f>
        <v>GHA</v>
      </c>
      <c r="EH4" s="126"/>
      <c r="EI4" s="125" t="str">
        <f>IF(EI$3="","",INDEX('Typy - chronologicznie'!$H$124:$L$124,MATCH(EI$3,'Typy - chronologicznie'!$A$124:$A$124,0),MATCH($C4,'Typy - chronologicznie'!$H$1:$L$1,0)))</f>
        <v>FRA</v>
      </c>
    </row>
    <row r="5" spans="1:139" ht="19.5" x14ac:dyDescent="0.25">
      <c r="A5" s="43"/>
      <c r="B5" s="47">
        <f>RANK(D5,D$4:D$8,0)</f>
        <v>2</v>
      </c>
      <c r="C5" s="79" t="s">
        <v>229</v>
      </c>
      <c r="D5" s="135">
        <f>3.0001*J5+1.000001*K5+2.00000001*M5+N5+0.0000000001*P5</f>
        <v>105.0010292</v>
      </c>
      <c r="E5" s="66">
        <f>J5</f>
        <v>10</v>
      </c>
      <c r="F5" s="87">
        <f>M5</f>
        <v>20</v>
      </c>
      <c r="G5" s="55">
        <f t="shared" si="0"/>
        <v>35</v>
      </c>
      <c r="H5" s="48">
        <f t="shared" si="0"/>
        <v>39</v>
      </c>
      <c r="I5" s="42"/>
      <c r="J5" s="60">
        <f t="array" ref="J5">SUM(IF('Typy - chronologicznie'!$F$2:$F$73=INDEX('Typy - chronologicznie'!$H$2:$L$73,0,MATCH(C5,TRIM('Typy - chronologicznie'!$H$1:$L$1),0)),1))</f>
        <v>10</v>
      </c>
      <c r="K5" s="57">
        <f t="array" ref="K5">SUM(IF(LEN('Typy - chronologicznie'!$F$2:$F$73)=3,IF(SIGN(LEFT('Typy - chronologicznie'!$F$2:$F$73,1)-RIGHT('Typy - chronologicznie'!$F$2:$F$73,1))   =   SIGN(LEFT(INDEX('Typy - chronologicznie'!$H$2:$L$73,0,MATCH(C5,TRIM('Typy - chronologicznie'!$H$1:$L$1),0)),1)-RIGHT(INDEX('Typy - chronologicznie'!$H$2:$L$73,0,MATCH(C5,TRIM('Typy - chronologicznie'!$H$1:$L$1),0)),1)),1)))-J5</f>
        <v>29</v>
      </c>
      <c r="L5" s="61">
        <f>COUNTA('Typy - chronologicznie'!$F$2:$F$73)-J5-K5</f>
        <v>33</v>
      </c>
      <c r="M5" s="90">
        <f t="array" ref="M5">SUM(IF(LEN('Typy - chronologicznie'!F$75:F$121)=3,  IF('Typy - chronologicznie'!$F$75:$F$121=INDEX('Typy - chronologicznie'!$H$75:$L$121,0,MATCH(C5,TRIM('Typy - chronologicznie'!$H$1:$L$1),0)),1)))</f>
        <v>20</v>
      </c>
      <c r="N5" s="57">
        <f t="array" ref="N5">SUM(IF(LEN('Typy - chronologicznie'!F$75:F$121)=3,IF(ISERROR(SEARCH('Typy - chronologicznie'!F$75:F$121,INDEX('Typy - chronologicznie'!$H$73:$L$119,0,MATCH(C5,TRIM('Typy - chronologicznie'!$H$1:$L$1),0))&amp;INDEX('Typy - chronologicznie'!$H$74:$L$120,0,MATCH(C5,TRIM('Typy - chronologicznie'!$H$1:$L$1),0))&amp;INDEX('Typy - chronologicznie'!$H$75:$L$121,0,MATCH(C5,TRIM('Typy - chronologicznie'!$H$1:$L$1),0))&amp;INDEX('Typy - chronologicznie'!$H$76:$L$122,0,MATCH(C5,TRIM('Typy - chronologicznie'!$H$1:$L$1),0))&amp;INDEX('Typy - chronologicznie'!$H$77:$L$123,0,MATCH(C5,TRIM('Typy - chronologicznie'!$H$1:$L$1),0)),1))=FALSE,1,0)))-M5</f>
        <v>6</v>
      </c>
      <c r="O5" s="156">
        <f>COUNTA('Typy - chronologicznie'!$F$75:$F$121)-M5-N5</f>
        <v>6</v>
      </c>
      <c r="P5" s="153">
        <f t="array" ref="P5">SUM(IF(LEN('Typy - chronologicznie'!F$124)=3,  IF('Typy - chronologicznie'!$F$124=INDEX('Typy - chronologicznie'!$H$124:$K$124,0,MATCH(C5,TRIM('Typy - chronologicznie'!$H$1:$K$1),)),1)))</f>
        <v>0</v>
      </c>
      <c r="R5" s="101" t="str">
        <f>INDEX([0]!typy_chronol,MATCH(R$3,'Typy - chronologicznie'!$E$2:$E$73,0),MATCH($C5,'Typy - chronologicznie'!$H$1:$L$1,0))</f>
        <v>2-0</v>
      </c>
      <c r="S5" s="98" t="str">
        <f>INDEX([0]!typy_chronol,MATCH(S$3,'Typy - chronologicznie'!$E$2:$E$73,0),MATCH($C5,'Typy - chronologicznie'!$H$1:$L$1,0))</f>
        <v>1-1</v>
      </c>
      <c r="T5" s="98" t="str">
        <f>INDEX([0]!typy_chronol,MATCH(T$3,'Typy - chronologicznie'!$E$2:$E$73,0),MATCH($C5,'Typy - chronologicznie'!$H$1:$L$1,0))</f>
        <v>2-1</v>
      </c>
      <c r="U5" s="98" t="str">
        <f>INDEX([0]!typy_chronol,MATCH(U$3,'Typy - chronologicznie'!$E$2:$E$73,0),MATCH($C5,'Typy - chronologicznie'!$H$1:$L$1,0))</f>
        <v>2-1</v>
      </c>
      <c r="V5" s="98" t="str">
        <f>INDEX([0]!typy_chronol,MATCH(V$3,'Typy - chronologicznie'!$E$2:$E$73,0),MATCH($C5,'Typy - chronologicznie'!$H$1:$L$1,0))</f>
        <v>0-2</v>
      </c>
      <c r="W5" s="98" t="str">
        <f>INDEX([0]!typy_chronol,MATCH(W$3,'Typy - chronologicznie'!$E$2:$E$73,0),MATCH($C5,'Typy - chronologicznie'!$H$1:$L$1,0))</f>
        <v>1-1</v>
      </c>
      <c r="X5" s="98" t="str">
        <f>INDEX([0]!typy_chronol,MATCH(X$3,'Typy - chronologicznie'!$E$2:$E$73,0),MATCH($C5,'Typy - chronologicznie'!$H$1:$L$1,0))</f>
        <v>2-1</v>
      </c>
      <c r="Y5" s="98" t="str">
        <f>INDEX([0]!typy_chronol,MATCH(Y$3,'Typy - chronologicznie'!$E$2:$E$73,0),MATCH($C5,'Typy - chronologicznie'!$H$1:$L$1,0))</f>
        <v>0-2</v>
      </c>
      <c r="Z5" s="98" t="str">
        <f>INDEX([0]!typy_chronol,MATCH(Z$3,'Typy - chronologicznie'!$E$2:$E$73,0),MATCH($C5,'Typy - chronologicznie'!$H$1:$L$1,0))</f>
        <v>1-1</v>
      </c>
      <c r="AA5" s="98" t="str">
        <f>INDEX([0]!typy_chronol,MATCH(AA$3,'Typy - chronologicznie'!$E$2:$E$73,0),MATCH($C5,'Typy - chronologicznie'!$H$1:$L$1,0))</f>
        <v>3-0</v>
      </c>
      <c r="AB5" s="98" t="str">
        <f>INDEX([0]!typy_chronol,MATCH(AB$3,'Typy - chronologicznie'!$E$2:$E$73,0),MATCH($C5,'Typy - chronologicznie'!$H$1:$L$1,0))</f>
        <v>2-1</v>
      </c>
      <c r="AC5" s="98" t="str">
        <f>INDEX([0]!typy_chronol,MATCH(AC$3,'Typy - chronologicznie'!$E$2:$E$73,0),MATCH($C5,'Typy - chronologicznie'!$H$1:$L$1,0))</f>
        <v>1-0</v>
      </c>
      <c r="AD5" s="98" t="str">
        <f>INDEX([0]!typy_chronol,MATCH(AD$3,'Typy - chronologicznie'!$E$2:$E$73,0),MATCH($C5,'Typy - chronologicznie'!$H$1:$L$1,0))</f>
        <v>0-2</v>
      </c>
      <c r="AE5" s="98" t="str">
        <f>INDEX([0]!typy_chronol,MATCH(AE$3,'Typy - chronologicznie'!$E$2:$E$73,0),MATCH($C5,'Typy - chronologicznie'!$H$1:$L$1,0))</f>
        <v>3-0</v>
      </c>
      <c r="AF5" s="98" t="str">
        <f>INDEX([0]!typy_chronol,MATCH(AF$3,'Typy - chronologicznie'!$E$2:$E$73,0),MATCH($C5,'Typy - chronologicznie'!$H$1:$L$1,0))</f>
        <v>1-0</v>
      </c>
      <c r="AG5" s="98" t="str">
        <f>INDEX([0]!typy_chronol,MATCH(AG$3,'Typy - chronologicznie'!$E$2:$E$73,0),MATCH($C5,'Typy - chronologicznie'!$H$1:$L$1,0))</f>
        <v>2-0</v>
      </c>
      <c r="AH5" s="98" t="str">
        <f>INDEX([0]!typy_chronol,MATCH(AH$3,'Typy - chronologicznie'!$E$2:$E$73,0),MATCH($C5,'Typy - chronologicznie'!$H$1:$L$1,0))</f>
        <v>2-1</v>
      </c>
      <c r="AI5" s="98" t="str">
        <f>INDEX([0]!typy_chronol,MATCH(AI$3,'Typy - chronologicznie'!$E$2:$E$73,0),MATCH($C5,'Typy - chronologicznie'!$H$1:$L$1,0))</f>
        <v>0-2</v>
      </c>
      <c r="AJ5" s="98" t="str">
        <f>INDEX([0]!typy_chronol,MATCH(AJ$3,'Typy - chronologicznie'!$E$2:$E$73,0),MATCH($C5,'Typy - chronologicznie'!$H$1:$L$1,0))</f>
        <v>2-0</v>
      </c>
      <c r="AK5" s="98" t="str">
        <f>INDEX([0]!typy_chronol,MATCH(AK$3,'Typy - chronologicznie'!$E$2:$E$73,0),MATCH($C5,'Typy - chronologicznie'!$H$1:$L$1,0))</f>
        <v>2-0</v>
      </c>
      <c r="AL5" s="98" t="str">
        <f>INDEX([0]!typy_chronol,MATCH(AL$3,'Typy - chronologicznie'!$E$2:$E$73,0),MATCH($C5,'Typy - chronologicznie'!$H$1:$L$1,0))</f>
        <v>1-1</v>
      </c>
      <c r="AM5" s="98" t="str">
        <f>INDEX([0]!typy_chronol,MATCH(AM$3,'Typy - chronologicznie'!$E$2:$E$73,0),MATCH($C5,'Typy - chronologicznie'!$H$1:$L$1,0))</f>
        <v>2-1</v>
      </c>
      <c r="AN5" s="98" t="str">
        <f>INDEX([0]!typy_chronol,MATCH(AN$3,'Typy - chronologicznie'!$E$2:$E$73,0),MATCH($C5,'Typy - chronologicznie'!$H$1:$L$1,0))</f>
        <v>2-0</v>
      </c>
      <c r="AO5" s="98" t="str">
        <f>INDEX([0]!typy_chronol,MATCH(AO$3,'Typy - chronologicznie'!$E$2:$E$73,0),MATCH($C5,'Typy - chronologicznie'!$H$1:$L$1,0))</f>
        <v>1-2</v>
      </c>
      <c r="AP5" s="98" t="str">
        <f>INDEX([0]!typy_chronol,MATCH(AP$3,'Typy - chronologicznie'!$E$2:$E$73,0),MATCH($C5,'Typy - chronologicznie'!$H$1:$L$1,0))</f>
        <v>2-0</v>
      </c>
      <c r="AQ5" s="98" t="str">
        <f>INDEX([0]!typy_chronol,MATCH(AQ$3,'Typy - chronologicznie'!$E$2:$E$73,0),MATCH($C5,'Typy - chronologicznie'!$H$1:$L$1,0))</f>
        <v>2-1</v>
      </c>
      <c r="AR5" s="98" t="str">
        <f>INDEX([0]!typy_chronol,MATCH(AR$3,'Typy - chronologicznie'!$E$2:$E$73,0),MATCH($C5,'Typy - chronologicznie'!$H$1:$L$1,0))</f>
        <v>2-0</v>
      </c>
      <c r="AS5" s="98" t="str">
        <f>INDEX([0]!typy_chronol,MATCH(AS$3,'Typy - chronologicznie'!$E$2:$E$73,0),MATCH($C5,'Typy - chronologicznie'!$H$1:$L$1,0))</f>
        <v>2-1</v>
      </c>
      <c r="AT5" s="98" t="str">
        <f>INDEX([0]!typy_chronol,MATCH(AT$3,'Typy - chronologicznie'!$E$2:$E$73,0),MATCH($C5,'Typy - chronologicznie'!$H$1:$L$1,0))</f>
        <v>3-0</v>
      </c>
      <c r="AU5" s="98" t="str">
        <f>INDEX([0]!typy_chronol,MATCH(AU$3,'Typy - chronologicznie'!$E$2:$E$73,0),MATCH($C5,'Typy - chronologicznie'!$H$1:$L$1,0))</f>
        <v>1-1</v>
      </c>
      <c r="AV5" s="98" t="str">
        <f>INDEX([0]!typy_chronol,MATCH(AV$3,'Typy - chronologicznie'!$E$2:$E$73,0),MATCH($C5,'Typy - chronologicznie'!$H$1:$L$1,0))</f>
        <v>2-1</v>
      </c>
      <c r="AW5" s="98" t="str">
        <f>INDEX([0]!typy_chronol,MATCH(AW$3,'Typy - chronologicznie'!$E$2:$E$73,0),MATCH($C5,'Typy - chronologicznie'!$H$1:$L$1,0))</f>
        <v>2-0</v>
      </c>
      <c r="AX5" s="98" t="str">
        <f>INDEX([0]!typy_chronol,MATCH(AX$3,'Typy - chronologicznie'!$E$2:$E$73,0),MATCH($C5,'Typy - chronologicznie'!$H$1:$L$1,0))</f>
        <v>2-1</v>
      </c>
      <c r="AY5" s="98" t="str">
        <f>INDEX([0]!typy_chronol,MATCH(AY$3,'Typy - chronologicznie'!$E$2:$E$73,0),MATCH($C5,'Typy - chronologicznie'!$H$1:$L$1,0))</f>
        <v>2-0</v>
      </c>
      <c r="AZ5" s="98" t="str">
        <f>INDEX([0]!typy_chronol,MATCH(AZ$3,'Typy - chronologicznie'!$E$2:$E$73,0),MATCH($C5,'Typy - chronologicznie'!$H$1:$L$1,0))</f>
        <v>1-1</v>
      </c>
      <c r="BA5" s="98" t="str">
        <f>INDEX([0]!typy_chronol,MATCH(BA$3,'Typy - chronologicznie'!$E$2:$E$73,0),MATCH($C5,'Typy - chronologicznie'!$H$1:$L$1,0))</f>
        <v>1-1</v>
      </c>
      <c r="BB5" s="98" t="str">
        <f>INDEX([0]!typy_chronol,MATCH(BB$3,'Typy - chronologicznie'!$E$2:$E$73,0),MATCH($C5,'Typy - chronologicznie'!$H$1:$L$1,0))</f>
        <v>2-0</v>
      </c>
      <c r="BC5" s="98" t="str">
        <f>INDEX([0]!typy_chronol,MATCH(BC$3,'Typy - chronologicznie'!$E$2:$E$73,0),MATCH($C5,'Typy - chronologicznie'!$H$1:$L$1,0))</f>
        <v>2-0</v>
      </c>
      <c r="BD5" s="98" t="str">
        <f>INDEX([0]!typy_chronol,MATCH(BD$3,'Typy - chronologicznie'!$E$2:$E$73,0),MATCH($C5,'Typy - chronologicznie'!$H$1:$L$1,0))</f>
        <v>2-1</v>
      </c>
      <c r="BE5" s="98" t="str">
        <f>INDEX([0]!typy_chronol,MATCH(BE$3,'Typy - chronologicznie'!$E$2:$E$73,0),MATCH($C5,'Typy - chronologicznie'!$H$1:$L$1,0))</f>
        <v>0-1</v>
      </c>
      <c r="BF5" s="98" t="str">
        <f>INDEX([0]!typy_chronol,MATCH(BF$3,'Typy - chronologicznie'!$E$2:$E$73,0),MATCH($C5,'Typy - chronologicznie'!$H$1:$L$1,0))</f>
        <v>1-1</v>
      </c>
      <c r="BG5" s="98" t="str">
        <f>INDEX([0]!typy_chronol,MATCH(BG$3,'Typy - chronologicznie'!$E$2:$E$73,0),MATCH($C5,'Typy - chronologicznie'!$H$1:$L$1,0))</f>
        <v>3-0</v>
      </c>
      <c r="BH5" s="98" t="str">
        <f>INDEX([0]!typy_chronol,MATCH(BH$3,'Typy - chronologicznie'!$E$2:$E$73,0),MATCH($C5,'Typy - chronologicznie'!$H$1:$L$1,0))</f>
        <v>1-1</v>
      </c>
      <c r="BI5" s="98" t="str">
        <f>INDEX([0]!typy_chronol,MATCH(BI$3,'Typy - chronologicznie'!$E$2:$E$73,0),MATCH($C5,'Typy - chronologicznie'!$H$1:$L$1,0))</f>
        <v>1-1</v>
      </c>
      <c r="BJ5" s="98" t="str">
        <f>INDEX([0]!typy_chronol,MATCH(BJ$3,'Typy - chronologicznie'!$E$2:$E$73,0),MATCH($C5,'Typy - chronologicznie'!$H$1:$L$1,0))</f>
        <v>2-0</v>
      </c>
      <c r="BK5" s="98" t="str">
        <f>INDEX([0]!typy_chronol,MATCH(BK$3,'Typy - chronologicznie'!$E$2:$E$73,0),MATCH($C5,'Typy - chronologicznie'!$H$1:$L$1,0))</f>
        <v>0-1</v>
      </c>
      <c r="BL5" s="98" t="str">
        <f>INDEX([0]!typy_chronol,MATCH(BL$3,'Typy - chronologicznie'!$E$2:$E$73,0),MATCH($C5,'Typy - chronologicznie'!$H$1:$L$1,0))</f>
        <v>2-1</v>
      </c>
      <c r="BM5" s="98" t="str">
        <f>INDEX([0]!typy_chronol,MATCH(BM$3,'Typy - chronologicznie'!$E$2:$E$73,0),MATCH($C5,'Typy - chronologicznie'!$H$1:$L$1,0))</f>
        <v>2-0</v>
      </c>
      <c r="BN5" s="98" t="str">
        <f>INDEX([0]!typy_chronol,MATCH(BN$3,'Typy - chronologicznie'!$E$2:$E$73,0),MATCH($C5,'Typy - chronologicznie'!$H$1:$L$1,0))</f>
        <v>0-2</v>
      </c>
      <c r="BO5" s="98" t="str">
        <f>INDEX([0]!typy_chronol,MATCH(BO$3,'Typy - chronologicznie'!$E$2:$E$73,0),MATCH($C5,'Typy - chronologicznie'!$H$1:$L$1,0))</f>
        <v>2-0</v>
      </c>
      <c r="BP5" s="98" t="str">
        <f>INDEX([0]!typy_chronol,MATCH(BP$3,'Typy - chronologicznie'!$E$2:$E$73,0),MATCH($C5,'Typy - chronologicznie'!$H$1:$L$1,0))</f>
        <v>1-1</v>
      </c>
      <c r="BQ5" s="98" t="str">
        <f>INDEX([0]!typy_chronol,MATCH(BQ$3,'Typy - chronologicznie'!$E$2:$E$73,0),MATCH($C5,'Typy - chronologicznie'!$H$1:$L$1,0))</f>
        <v>2-1</v>
      </c>
      <c r="BR5" s="98" t="str">
        <f>INDEX([0]!typy_chronol,MATCH(BR$3,'Typy - chronologicznie'!$E$2:$E$73,0),MATCH($C5,'Typy - chronologicznie'!$H$1:$L$1,0))</f>
        <v>1-2</v>
      </c>
      <c r="BS5" s="98" t="str">
        <f>INDEX([0]!typy_chronol,MATCH(BS$3,'Typy - chronologicznie'!$E$2:$E$73,0),MATCH($C5,'Typy - chronologicznie'!$H$1:$L$1,0))</f>
        <v>0-1</v>
      </c>
      <c r="BT5" s="98" t="str">
        <f>INDEX([0]!typy_chronol,MATCH(BT$3,'Typy - chronologicznie'!$E$2:$E$73,0),MATCH($C5,'Typy - chronologicznie'!$H$1:$L$1,0))</f>
        <v>0-2</v>
      </c>
      <c r="BU5" s="98" t="str">
        <f>INDEX([0]!typy_chronol,MATCH(BU$3,'Typy - chronologicznie'!$E$2:$E$73,0),MATCH($C5,'Typy - chronologicznie'!$H$1:$L$1,0))</f>
        <v>1-2</v>
      </c>
      <c r="BV5" s="98" t="str">
        <f>INDEX([0]!typy_chronol,MATCH(BV$3,'Typy - chronologicznie'!$E$2:$E$73,0),MATCH($C5,'Typy - chronologicznie'!$H$1:$L$1,0))</f>
        <v>1-1</v>
      </c>
      <c r="BW5" s="98" t="str">
        <f>INDEX([0]!typy_chronol,MATCH(BW$3,'Typy - chronologicznie'!$E$2:$E$73,0),MATCH($C5,'Typy - chronologicznie'!$H$1:$L$1,0))</f>
        <v>0-2</v>
      </c>
      <c r="BX5" s="98" t="str">
        <f>INDEX([0]!typy_chronol,MATCH(BX$3,'Typy - chronologicznie'!$E$2:$E$73,0),MATCH($C5,'Typy - chronologicznie'!$H$1:$L$1,0))</f>
        <v>1-2</v>
      </c>
      <c r="BY5" s="98" t="str">
        <f>INDEX([0]!typy_chronol,MATCH(BY$3,'Typy - chronologicznie'!$E$2:$E$73,0),MATCH($C5,'Typy - chronologicznie'!$H$1:$L$1,0))</f>
        <v>1-1</v>
      </c>
      <c r="BZ5" s="98" t="str">
        <f>INDEX([0]!typy_chronol,MATCH(BZ$3,'Typy - chronologicznie'!$E$2:$E$73,0),MATCH($C5,'Typy - chronologicznie'!$H$1:$L$1,0))</f>
        <v>1-2</v>
      </c>
      <c r="CA5" s="98" t="str">
        <f>INDEX([0]!typy_chronol,MATCH(CA$3,'Typy - chronologicznie'!$E$2:$E$73,0),MATCH($C5,'Typy - chronologicznie'!$H$1:$L$1,0))</f>
        <v>2-0</v>
      </c>
      <c r="CB5" s="98" t="str">
        <f>INDEX([0]!typy_chronol,MATCH(CB$3,'Typy - chronologicznie'!$E$2:$E$73,0),MATCH($C5,'Typy - chronologicznie'!$H$1:$L$1,0))</f>
        <v>1-1</v>
      </c>
      <c r="CC5" s="98" t="str">
        <f>INDEX([0]!typy_chronol,MATCH(CC$3,'Typy - chronologicznie'!$E$2:$E$73,0),MATCH($C5,'Typy - chronologicznie'!$H$1:$L$1,0))</f>
        <v>0-3</v>
      </c>
      <c r="CD5" s="98" t="str">
        <f>INDEX([0]!typy_chronol,MATCH(CD$3,'Typy - chronologicznie'!$E$2:$E$73,0),MATCH($C5,'Typy - chronologicznie'!$H$1:$L$1,0))</f>
        <v>1-1</v>
      </c>
      <c r="CE5" s="98" t="str">
        <f>INDEX([0]!typy_chronol,MATCH(CE$3,'Typy - chronologicznie'!$E$2:$E$73,0),MATCH($C5,'Typy - chronologicznie'!$H$1:$L$1,0))</f>
        <v>1-1</v>
      </c>
      <c r="CF5" s="98" t="str">
        <f>INDEX([0]!typy_chronol,MATCH(CF$3,'Typy - chronologicznie'!$E$2:$E$73,0),MATCH($C5,'Typy - chronologicznie'!$H$1:$L$1,0))</f>
        <v>0-2</v>
      </c>
      <c r="CG5" s="98" t="str">
        <f>INDEX([0]!typy_chronol,MATCH(CG$3,'Typy - chronologicznie'!$E$2:$E$73,0),MATCH($C5,'Typy - chronologicznie'!$H$1:$L$1,0))</f>
        <v>1-1</v>
      </c>
      <c r="CH5" s="98" t="str">
        <f>INDEX([0]!typy_chronol,MATCH(CH$3,'Typy - chronologicznie'!$E$2:$E$73,0),MATCH($C5,'Typy - chronologicznie'!$H$1:$L$1,0))</f>
        <v>1-2</v>
      </c>
      <c r="CI5" s="98" t="str">
        <f>INDEX([0]!typy_chronol,MATCH(CI$3,'Typy - chronologicznie'!$E$2:$E$73,0),MATCH($C5,'Typy - chronologicznie'!$H$1:$L$1,0))</f>
        <v>0-2</v>
      </c>
      <c r="CJ5" s="98" t="str">
        <f>INDEX([0]!typy_chronol,MATCH(CJ$3,'Typy - chronologicznie'!$E$2:$E$73,0),MATCH($C5,'Typy - chronologicznie'!$H$1:$L$1,0))</f>
        <v>1-1</v>
      </c>
      <c r="CK5" s="98" t="str">
        <f>INDEX([0]!typy_chronol,MATCH(CK$3,'Typy - chronologicznie'!$E$2:$E$73,0),MATCH($C5,'Typy - chronologicznie'!$H$1:$L$1,0))</f>
        <v>1-1</v>
      </c>
      <c r="CL5" s="128"/>
      <c r="CM5" s="101" t="str">
        <f>IF(CM$3="","",INDEX('Typy - chronologicznie'!$H$75:$L$121,MATCH(CM$3,'Typy - chronologicznie'!$A$75:$A$121,0),MATCH($C5,'Typy - chronologicznie'!$H$1:$L$1,0)))</f>
        <v>MEX</v>
      </c>
      <c r="CN5" s="98" t="str">
        <f>IF(CN$3="","",INDEX('Typy - chronologicznie'!$H$75:$L$121,MATCH(CN$3,'Typy - chronologicznie'!$A$75:$A$121,0),MATCH($C5,'Typy - chronologicznie'!$H$1:$L$1,0)))</f>
        <v>KOR</v>
      </c>
      <c r="CO5" s="102" t="str">
        <f>IF(CO$3="","",INDEX('Typy - chronologicznie'!$H$75:$L$121,MATCH(CO$3,'Typy - chronologicznie'!$A$75:$A$121,0),MATCH($C5,'Typy - chronologicznie'!$H$1:$L$1,0)))</f>
        <v>CZE</v>
      </c>
      <c r="CP5" s="129" t="str">
        <f>IF(CP$3="","",INDEX('Typy - chronologicznie'!$H$75:$L$121,MATCH(CP$3,'Typy - chronologicznie'!$A$75:$A$121,0),MATCH($C5,'Typy - chronologicznie'!$H$1:$L$1,0)))</f>
        <v/>
      </c>
      <c r="CQ5" s="101" t="str">
        <f>IF(CQ$3="","",INDEX('Typy - chronologicznie'!$H$75:$L$121,MATCH(CQ$3,'Typy - chronologicznie'!$A$75:$A$121,0),MATCH($C5,'Typy - chronologicznie'!$H$1:$L$1,0)))</f>
        <v>SUI</v>
      </c>
      <c r="CR5" s="98" t="str">
        <f>IF(CR$3="","",INDEX('Typy - chronologicznie'!$H$75:$L$121,MATCH(CR$3,'Typy - chronologicznie'!$A$75:$A$121,0),MATCH($C5,'Typy - chronologicznie'!$H$1:$L$1,0)))</f>
        <v>CAN</v>
      </c>
      <c r="CS5" s="102" t="str">
        <f>IF(CS$3="","",INDEX('Typy - chronologicznie'!$H$75:$L$121,MATCH(CS$3,'Typy - chronologicznie'!$A$75:$A$121,0),MATCH($C5,'Typy - chronologicznie'!$H$1:$L$1,0)))</f>
        <v>BIH</v>
      </c>
      <c r="CT5" s="129" t="str">
        <f>IF(CT$3="","",INDEX('Typy - chronologicznie'!$H$75:$L$121,MATCH(CT$3,'Typy - chronologicznie'!$A$75:$A$121,0),MATCH($C5,'Typy - chronologicznie'!$H$1:$L$1,0)))</f>
        <v/>
      </c>
      <c r="CU5" s="101" t="str">
        <f>IF(CU$3="","",INDEX('Typy - chronologicznie'!$H$75:$L$121,MATCH(CU$3,'Typy - chronologicznie'!$A$75:$A$121,0),MATCH($C5,'Typy - chronologicznie'!$H$1:$L$1,0)))</f>
        <v>BRA</v>
      </c>
      <c r="CV5" s="98" t="str">
        <f>IF(CV$3="","",INDEX('Typy - chronologicznie'!$H$75:$L$121,MATCH(CV$3,'Typy - chronologicznie'!$A$75:$A$121,0),MATCH($C5,'Typy - chronologicznie'!$H$1:$L$1,0)))</f>
        <v>MAR</v>
      </c>
      <c r="CW5" s="102" t="str">
        <f>IF(CW$3="","",INDEX('Typy - chronologicznie'!$H$75:$L$121,MATCH(CW$3,'Typy - chronologicznie'!$A$75:$A$121,0),MATCH($C5,'Typy - chronologicznie'!$H$1:$L$1,0)))</f>
        <v>SCO</v>
      </c>
      <c r="CX5" s="129" t="str">
        <f>IF(CX$3="","",INDEX('Typy - chronologicznie'!$H$75:$L$121,MATCH(CX$3,'Typy - chronologicznie'!$A$75:$A$121,0),MATCH($C5,'Typy - chronologicznie'!$H$1:$L$1,0)))</f>
        <v/>
      </c>
      <c r="CY5" s="101" t="str">
        <f>IF(CY$3="","",INDEX('Typy - chronologicznie'!$H$75:$L$121,MATCH(CY$3,'Typy - chronologicznie'!$A$75:$A$121,0),MATCH($C5,'Typy - chronologicznie'!$H$1:$L$1,0)))</f>
        <v>USA</v>
      </c>
      <c r="CZ5" s="98" t="str">
        <f>IF(CZ$3="","",INDEX('Typy - chronologicznie'!$H$75:$L$121,MATCH(CZ$3,'Typy - chronologicznie'!$A$75:$A$121,0),MATCH($C5,'Typy - chronologicznie'!$H$1:$L$1,0)))</f>
        <v>TUR</v>
      </c>
      <c r="DA5" s="102" t="str">
        <f>IF(DA$3="","",INDEX('Typy - chronologicznie'!$H$75:$L$121,MATCH(DA$3,'Typy - chronologicznie'!$A$75:$A$121,0),MATCH($C5,'Typy - chronologicznie'!$H$1:$L$1,0)))</f>
        <v/>
      </c>
      <c r="DB5" s="129" t="str">
        <f>IF(DB$3="","",INDEX('Typy - chronologicznie'!$H$75:$L$121,MATCH(DB$3,'Typy - chronologicznie'!$A$75:$A$121,0),MATCH($C5,'Typy - chronologicznie'!$H$1:$L$1,0)))</f>
        <v/>
      </c>
      <c r="DC5" s="101" t="str">
        <f>IF(DC$3="","",INDEX('Typy - chronologicznie'!$H$75:$L$121,MATCH(DC$3,'Typy - chronologicznie'!$A$75:$A$121,0),MATCH($C5,'Typy - chronologicznie'!$H$1:$L$1,0)))</f>
        <v>GER</v>
      </c>
      <c r="DD5" s="98" t="str">
        <f>IF(DD$3="","",INDEX('Typy - chronologicznie'!$H$75:$L$121,MATCH(DD$3,'Typy - chronologicznie'!$A$75:$A$121,0),MATCH($C5,'Typy - chronologicznie'!$H$1:$L$1,0)))</f>
        <v>ECU</v>
      </c>
      <c r="DE5" s="102" t="str">
        <f>IF(DE$3="","",INDEX('Typy - chronologicznie'!$H$75:$L$121,MATCH(DE$3,'Typy - chronologicznie'!$A$75:$A$121,0),MATCH($C5,'Typy - chronologicznie'!$H$1:$L$1,0)))</f>
        <v/>
      </c>
      <c r="DF5" s="129" t="str">
        <f>IF(DF$3="","",INDEX('Typy - chronologicznie'!$H$75:$L$121,MATCH(DF$3,'Typy - chronologicznie'!$A$75:$A$121,0),MATCH($C5,'Typy - chronologicznie'!$H$1:$L$1,0)))</f>
        <v/>
      </c>
      <c r="DG5" s="101" t="str">
        <f>IF(DG$3="","",INDEX('Typy - chronologicznie'!$H$75:$L$121,MATCH(DG$3,'Typy - chronologicznie'!$A$75:$A$121,0),MATCH($C5,'Typy - chronologicznie'!$H$1:$L$1,0)))</f>
        <v>NED</v>
      </c>
      <c r="DH5" s="98" t="str">
        <f>IF(DH$3="","",INDEX('Typy - chronologicznie'!$H$75:$L$121,MATCH(DH$3,'Typy - chronologicznie'!$A$75:$A$121,0),MATCH($C5,'Typy - chronologicznie'!$H$1:$L$1,0)))</f>
        <v>SWE</v>
      </c>
      <c r="DI5" s="102" t="str">
        <f>IF(DI$3="","",INDEX('Typy - chronologicznie'!$H$75:$L$121,MATCH(DI$3,'Typy - chronologicznie'!$A$75:$A$121,0),MATCH($C5,'Typy - chronologicznie'!$H$1:$L$1,0)))</f>
        <v>JPN</v>
      </c>
      <c r="DJ5" s="129" t="str">
        <f>IF(DJ$3="","",INDEX('Typy - chronologicznie'!$H$75:$L$121,MATCH(DJ$3,'Typy - chronologicznie'!$A$75:$A$121,0),MATCH($C5,'Typy - chronologicznie'!$H$1:$L$1,0)))</f>
        <v/>
      </c>
      <c r="DK5" s="101" t="str">
        <f>IF(DK$3="","",INDEX('Typy - chronologicznie'!$H$75:$L$121,MATCH(DK$3,'Typy - chronologicznie'!$A$75:$A$121,0),MATCH($C5,'Typy - chronologicznie'!$H$1:$L$1,0)))</f>
        <v>BEL</v>
      </c>
      <c r="DL5" s="98" t="str">
        <f>IF(DL$3="","",INDEX('Typy - chronologicznie'!$H$75:$L$121,MATCH(DL$3,'Typy - chronologicznie'!$A$75:$A$121,0),MATCH($C5,'Typy - chronologicznie'!$H$1:$L$1,0)))</f>
        <v>IRN</v>
      </c>
      <c r="DM5" s="102" t="str">
        <f>IF(DM$3="","",INDEX('Typy - chronologicznie'!$H$75:$L$121,MATCH(DM$3,'Typy - chronologicznie'!$A$75:$A$121,0),MATCH($C5,'Typy - chronologicznie'!$H$1:$L$1,0)))</f>
        <v>EGY</v>
      </c>
      <c r="DN5" s="129" t="str">
        <f>IF(DN$3="","",INDEX('Typy - chronologicznie'!$H$75:$L$121,MATCH(DN$3,'Typy - chronologicznie'!$A$75:$A$121,0),MATCH($C5,'Typy - chronologicznie'!$H$1:$L$1,0)))</f>
        <v/>
      </c>
      <c r="DO5" s="101" t="str">
        <f>IF(DO$3="","",INDEX('Typy - chronologicznie'!$H$75:$L$121,MATCH(DO$3,'Typy - chronologicznie'!$A$75:$A$121,0),MATCH($C5,'Typy - chronologicznie'!$H$1:$L$1,0)))</f>
        <v>ESP</v>
      </c>
      <c r="DP5" s="98" t="str">
        <f>IF(DP$3="","",INDEX('Typy - chronologicznie'!$H$75:$L$121,MATCH(DP$3,'Typy - chronologicznie'!$A$75:$A$121,0),MATCH($C5,'Typy - chronologicznie'!$H$1:$L$1,0)))</f>
        <v>URU</v>
      </c>
      <c r="DQ5" s="102" t="str">
        <f>IF(DQ$3="","",INDEX('Typy - chronologicznie'!$H$75:$L$121,MATCH(DQ$3,'Typy - chronologicznie'!$A$75:$A$121,0),MATCH($C5,'Typy - chronologicznie'!$H$1:$L$1,0)))</f>
        <v/>
      </c>
      <c r="DR5" s="129" t="str">
        <f>IF(DR$3="","",INDEX('Typy - chronologicznie'!$H$75:$L$121,MATCH(DR$3,'Typy - chronologicznie'!$A$75:$A$121,0),MATCH($C5,'Typy - chronologicznie'!$H$1:$L$1,0)))</f>
        <v/>
      </c>
      <c r="DS5" s="101" t="str">
        <f>IF(DS$3="","",INDEX('Typy - chronologicznie'!$H$75:$L$121,MATCH(DS$3,'Typy - chronologicznie'!$A$75:$A$121,0),MATCH($C5,'Typy - chronologicznie'!$H$1:$L$1,0)))</f>
        <v>FRA</v>
      </c>
      <c r="DT5" s="98" t="str">
        <f>IF(DT$3="","",INDEX('Typy - chronologicznie'!$H$75:$L$121,MATCH(DT$3,'Typy - chronologicznie'!$A$75:$A$121,0),MATCH($C5,'Typy - chronologicznie'!$H$1:$L$1,0)))</f>
        <v>NOR</v>
      </c>
      <c r="DU5" s="102" t="str">
        <f>IF(DU$3="","",INDEX('Typy - chronologicznie'!$H$75:$L$121,MATCH(DU$3,'Typy - chronologicznie'!$A$75:$A$121,0),MATCH($C5,'Typy - chronologicznie'!$H$1:$L$1,0)))</f>
        <v>SEN</v>
      </c>
      <c r="DV5" s="129" t="str">
        <f>IF(DV$3="","",INDEX('Typy - chronologicznie'!$H$75:$L$121,MATCH(DV$3,'Typy - chronologicznie'!$A$75:$A$121,0),MATCH($C5,'Typy - chronologicznie'!$H$1:$L$1,0)))</f>
        <v/>
      </c>
      <c r="DW5" s="101" t="str">
        <f>IF(DW$3="","",INDEX('Typy - chronologicznie'!$H$75:$L$121,MATCH(DW$3,'Typy - chronologicznie'!$A$75:$A$121,0),MATCH($C5,'Typy - chronologicznie'!$H$1:$L$1,0)))</f>
        <v>ARG</v>
      </c>
      <c r="DX5" s="98" t="str">
        <f>IF(DX$3="","",INDEX('Typy - chronologicznie'!$H$75:$L$121,MATCH(DX$3,'Typy - chronologicznie'!$A$75:$A$121,0),MATCH($C5,'Typy - chronologicznie'!$H$1:$L$1,0)))</f>
        <v>AUT</v>
      </c>
      <c r="DY5" s="102" t="str">
        <f>IF(DY$3="","",INDEX('Typy - chronologicznie'!$H$75:$L$121,MATCH(DY$3,'Typy - chronologicznie'!$A$75:$A$121,0),MATCH($C5,'Typy - chronologicznie'!$H$1:$L$1,0)))</f>
        <v>ALG</v>
      </c>
      <c r="DZ5" s="129" t="str">
        <f>IF(DZ$3="","",INDEX('Typy - chronologicznie'!$H$75:$L$121,MATCH(DZ$3,'Typy - chronologicznie'!$A$75:$A$121,0),MATCH($C5,'Typy - chronologicznie'!$H$1:$L$1,0)))</f>
        <v/>
      </c>
      <c r="EA5" s="101" t="str">
        <f>IF(EA$3="","",INDEX('Typy - chronologicznie'!$H$75:$L$121,MATCH(EA$3,'Typy - chronologicznie'!$A$75:$A$121,0),MATCH($C5,'Typy - chronologicznie'!$H$1:$L$1,0)))</f>
        <v>POR</v>
      </c>
      <c r="EB5" s="98" t="str">
        <f>IF(EB$3="","",INDEX('Typy - chronologicznie'!$H$75:$L$121,MATCH(EB$3,'Typy - chronologicznie'!$A$75:$A$121,0),MATCH($C5,'Typy - chronologicznie'!$H$1:$L$1,0)))</f>
        <v>COL</v>
      </c>
      <c r="EC5" s="102" t="str">
        <f>IF(EC$3="","",INDEX('Typy - chronologicznie'!$H$75:$L$121,MATCH(EC$3,'Typy - chronologicznie'!$A$75:$A$121,0),MATCH($C5,'Typy - chronologicznie'!$H$1:$L$1,0)))</f>
        <v/>
      </c>
      <c r="ED5" s="129" t="str">
        <f>IF(ED$3="","",INDEX('Typy - chronologicznie'!$H$75:$L$121,MATCH(ED$3,'Typy - chronologicznie'!$A$75:$A$121,0),MATCH($C5,'Typy - chronologicznie'!$H$1:$L$1,0)))</f>
        <v/>
      </c>
      <c r="EE5" s="101" t="str">
        <f>IF(EE$3="","",INDEX('Typy - chronologicznie'!$H$75:$L$121,MATCH(EE$3,'Typy - chronologicznie'!$A$75:$A$121,0),MATCH($C5,'Typy - chronologicznie'!$H$1:$L$1,0)))</f>
        <v>ENG</v>
      </c>
      <c r="EF5" s="98" t="str">
        <f>IF(EF$3="","",INDEX('Typy - chronologicznie'!$H$75:$L$121,MATCH(EF$3,'Typy - chronologicznie'!$A$75:$A$121,0),MATCH($C5,'Typy - chronologicznie'!$H$1:$L$1,0)))</f>
        <v>CRO</v>
      </c>
      <c r="EG5" s="102" t="str">
        <f>IF(EG$3="","",INDEX('Typy - chronologicznie'!$H$75:$L$121,MATCH(EG$3,'Typy - chronologicznie'!$A$75:$A$121,0),MATCH($C5,'Typy - chronologicznie'!$H$1:$L$1,0)))</f>
        <v>GHA</v>
      </c>
      <c r="EH5" s="128"/>
      <c r="EI5" s="130" t="str">
        <f>IF(EI$3="","",INDEX('Typy - chronologicznie'!$H$124:$L$124,MATCH(EI$3,'Typy - chronologicznie'!$A$124:$A$124,0),MATCH($C5,'Typy - chronologicznie'!$H$1:$L$1,0)))</f>
        <v>FRA</v>
      </c>
    </row>
    <row r="6" spans="1:139" ht="19.5" x14ac:dyDescent="0.25">
      <c r="A6" s="43"/>
      <c r="B6" s="47">
        <f>RANK(D6,D$4:D$8,0)</f>
        <v>3</v>
      </c>
      <c r="C6" s="79" t="s">
        <v>230</v>
      </c>
      <c r="D6" s="135">
        <f>3.0001*J6+1.000001*K6+2.00000001*M6+N6+0.0000000001*P6</f>
        <v>102.00102817999999</v>
      </c>
      <c r="E6" s="66">
        <f>J6</f>
        <v>10</v>
      </c>
      <c r="F6" s="87">
        <f>M6</f>
        <v>18</v>
      </c>
      <c r="G6" s="55">
        <f t="shared" si="0"/>
        <v>36</v>
      </c>
      <c r="H6" s="48">
        <f t="shared" si="0"/>
        <v>40</v>
      </c>
      <c r="I6" s="42"/>
      <c r="J6" s="60">
        <f t="array" ref="J6">SUM(IF('Typy - chronologicznie'!$F$2:$F$73=INDEX('Typy - chronologicznie'!$H$2:$L$73,0,MATCH(C6,TRIM('Typy - chronologicznie'!$H$1:$L$1),0)),1))</f>
        <v>10</v>
      </c>
      <c r="K6" s="57">
        <f t="array" ref="K6">SUM(IF(LEN('Typy - chronologicznie'!$F$2:$F$73)=3,IF(SIGN(LEFT('Typy - chronologicznie'!$F$2:$F$73,1)-RIGHT('Typy - chronologicznie'!$F$2:$F$73,1))   =   SIGN(LEFT(INDEX('Typy - chronologicznie'!$H$2:$L$73,0,MATCH(C6,TRIM('Typy - chronologicznie'!$H$1:$L$1),0)),1)-RIGHT(INDEX('Typy - chronologicznie'!$H$2:$L$73,0,MATCH(C6,TRIM('Typy - chronologicznie'!$H$1:$L$1),0)),1)),1)))-J6</f>
        <v>28</v>
      </c>
      <c r="L6" s="61">
        <f>COUNTA('Typy - chronologicznie'!$F$2:$F$73)-J6-K6</f>
        <v>34</v>
      </c>
      <c r="M6" s="90">
        <f t="array" ref="M6">SUM(IF(LEN('Typy - chronologicznie'!F$75:F$121)=3,  IF('Typy - chronologicznie'!$F$75:$F$121=INDEX('Typy - chronologicznie'!$H$75:$L$121,0,MATCH(C6,TRIM('Typy - chronologicznie'!$H$1:$L$1),0)),1)))</f>
        <v>18</v>
      </c>
      <c r="N6" s="57">
        <f t="array" ref="N6">SUM(IF(LEN('Typy - chronologicznie'!F$75:F$121)=3,IF(ISERROR(SEARCH('Typy - chronologicznie'!F$75:F$121,INDEX('Typy - chronologicznie'!$H$73:$L$119,0,MATCH(C6,TRIM('Typy - chronologicznie'!$H$1:$L$1),0))&amp;INDEX('Typy - chronologicznie'!$H$74:$L$120,0,MATCH(C6,TRIM('Typy - chronologicznie'!$H$1:$L$1),0))&amp;INDEX('Typy - chronologicznie'!$H$75:$L$121,0,MATCH(C6,TRIM('Typy - chronologicznie'!$H$1:$L$1),0))&amp;INDEX('Typy - chronologicznie'!$H$76:$L$122,0,MATCH(C6,TRIM('Typy - chronologicznie'!$H$1:$L$1),0))&amp;INDEX('Typy - chronologicznie'!$H$77:$L$123,0,MATCH(C6,TRIM('Typy - chronologicznie'!$H$1:$L$1),0)),1))=FALSE,1,0)))-M6</f>
        <v>8</v>
      </c>
      <c r="O6" s="156">
        <f>COUNTA('Typy - chronologicznie'!$F$75:$F$121)-M6-N6</f>
        <v>6</v>
      </c>
      <c r="P6" s="153">
        <f t="array" ref="P6">SUM(IF(LEN('Typy - chronologicznie'!F$124)=3,  IF('Typy - chronologicznie'!$F$124=INDEX('Typy - chronologicznie'!$H$124:$K$124,0,MATCH(C6,TRIM('Typy - chronologicznie'!$H$1:$K$1),)),1)))</f>
        <v>0</v>
      </c>
      <c r="R6" s="101" t="str">
        <f>INDEX([0]!typy_chronol,MATCH(R$3,'Typy - chronologicznie'!$E$2:$E$73,0),MATCH($C6,'Typy - chronologicznie'!$H$1:$L$1,0))</f>
        <v>2-0</v>
      </c>
      <c r="S6" s="98" t="str">
        <f>INDEX([0]!typy_chronol,MATCH(S$3,'Typy - chronologicznie'!$E$2:$E$73,0),MATCH($C6,'Typy - chronologicznie'!$H$1:$L$1,0))</f>
        <v>1-1</v>
      </c>
      <c r="T6" s="98" t="str">
        <f>INDEX([0]!typy_chronol,MATCH(T$3,'Typy - chronologicznie'!$E$2:$E$73,0),MATCH($C6,'Typy - chronologicznie'!$H$1:$L$1,0))</f>
        <v>2-0</v>
      </c>
      <c r="U6" s="98" t="str">
        <f>INDEX([0]!typy_chronol,MATCH(U$3,'Typy - chronologicznie'!$E$2:$E$73,0),MATCH($C6,'Typy - chronologicznie'!$H$1:$L$1,0))</f>
        <v>2-1</v>
      </c>
      <c r="V6" s="98" t="str">
        <f>INDEX([0]!typy_chronol,MATCH(V$3,'Typy - chronologicznie'!$E$2:$E$73,0),MATCH($C6,'Typy - chronologicznie'!$H$1:$L$1,0))</f>
        <v>1-1</v>
      </c>
      <c r="W6" s="98" t="str">
        <f>INDEX([0]!typy_chronol,MATCH(W$3,'Typy - chronologicznie'!$E$2:$E$73,0),MATCH($C6,'Typy - chronologicznie'!$H$1:$L$1,0))</f>
        <v>1-1</v>
      </c>
      <c r="X6" s="98" t="str">
        <f>INDEX([0]!typy_chronol,MATCH(X$3,'Typy - chronologicznie'!$E$2:$E$73,0),MATCH($C6,'Typy - chronologicznie'!$H$1:$L$1,0))</f>
        <v>3-0</v>
      </c>
      <c r="Y6" s="98" t="str">
        <f>INDEX([0]!typy_chronol,MATCH(Y$3,'Typy - chronologicznie'!$E$2:$E$73,0),MATCH($C6,'Typy - chronologicznie'!$H$1:$L$1,0))</f>
        <v>1-1</v>
      </c>
      <c r="Z6" s="98" t="str">
        <f>INDEX([0]!typy_chronol,MATCH(Z$3,'Typy - chronologicznie'!$E$2:$E$73,0),MATCH($C6,'Typy - chronologicznie'!$H$1:$L$1,0))</f>
        <v>1-1</v>
      </c>
      <c r="AA6" s="98" t="str">
        <f>INDEX([0]!typy_chronol,MATCH(AA$3,'Typy - chronologicznie'!$E$2:$E$73,0),MATCH($C6,'Typy - chronologicznie'!$H$1:$L$1,0))</f>
        <v>3-0</v>
      </c>
      <c r="AB6" s="98" t="str">
        <f>INDEX([0]!typy_chronol,MATCH(AB$3,'Typy - chronologicznie'!$E$2:$E$73,0),MATCH($C6,'Typy - chronologicznie'!$H$1:$L$1,0))</f>
        <v>2-1</v>
      </c>
      <c r="AC6" s="98" t="str">
        <f>INDEX([0]!typy_chronol,MATCH(AC$3,'Typy - chronologicznie'!$E$2:$E$73,0),MATCH($C6,'Typy - chronologicznie'!$H$1:$L$1,0))</f>
        <v>1-0</v>
      </c>
      <c r="AD6" s="98" t="str">
        <f>INDEX([0]!typy_chronol,MATCH(AD$3,'Typy - chronologicznie'!$E$2:$E$73,0),MATCH($C6,'Typy - chronologicznie'!$H$1:$L$1,0))</f>
        <v>1-1</v>
      </c>
      <c r="AE6" s="98" t="str">
        <f>INDEX([0]!typy_chronol,MATCH(AE$3,'Typy - chronologicznie'!$E$2:$E$73,0),MATCH($C6,'Typy - chronologicznie'!$H$1:$L$1,0))</f>
        <v>3-0</v>
      </c>
      <c r="AF6" s="98" t="str">
        <f>INDEX([0]!typy_chronol,MATCH(AF$3,'Typy - chronologicznie'!$E$2:$E$73,0),MATCH($C6,'Typy - chronologicznie'!$H$1:$L$1,0))</f>
        <v>2-0</v>
      </c>
      <c r="AG6" s="98" t="str">
        <f>INDEX([0]!typy_chronol,MATCH(AG$3,'Typy - chronologicznie'!$E$2:$E$73,0),MATCH($C6,'Typy - chronologicznie'!$H$1:$L$1,0))</f>
        <v>2-0</v>
      </c>
      <c r="AH6" s="98" t="str">
        <f>INDEX([0]!typy_chronol,MATCH(AH$3,'Typy - chronologicznie'!$E$2:$E$73,0),MATCH($C6,'Typy - chronologicznie'!$H$1:$L$1,0))</f>
        <v>2-0</v>
      </c>
      <c r="AI6" s="98" t="str">
        <f>INDEX([0]!typy_chronol,MATCH(AI$3,'Typy - chronologicznie'!$E$2:$E$73,0),MATCH($C6,'Typy - chronologicznie'!$H$1:$L$1,0))</f>
        <v>0-1</v>
      </c>
      <c r="AJ6" s="98" t="str">
        <f>INDEX([0]!typy_chronol,MATCH(AJ$3,'Typy - chronologicznie'!$E$2:$E$73,0),MATCH($C6,'Typy - chronologicznie'!$H$1:$L$1,0))</f>
        <v>3-0</v>
      </c>
      <c r="AK6" s="98" t="str">
        <f>INDEX([0]!typy_chronol,MATCH(AK$3,'Typy - chronologicznie'!$E$2:$E$73,0),MATCH($C6,'Typy - chronologicznie'!$H$1:$L$1,0))</f>
        <v>1-0</v>
      </c>
      <c r="AL6" s="98" t="str">
        <f>INDEX([0]!typy_chronol,MATCH(AL$3,'Typy - chronologicznie'!$E$2:$E$73,0),MATCH($C6,'Typy - chronologicznie'!$H$1:$L$1,0))</f>
        <v>1-1</v>
      </c>
      <c r="AM6" s="98" t="str">
        <f>INDEX([0]!typy_chronol,MATCH(AM$3,'Typy - chronologicznie'!$E$2:$E$73,0),MATCH($C6,'Typy - chronologicznie'!$H$1:$L$1,0))</f>
        <v>2-1</v>
      </c>
      <c r="AN6" s="98" t="str">
        <f>INDEX([0]!typy_chronol,MATCH(AN$3,'Typy - chronologicznie'!$E$2:$E$73,0),MATCH($C6,'Typy - chronologicznie'!$H$1:$L$1,0))</f>
        <v>2-0</v>
      </c>
      <c r="AO6" s="98" t="str">
        <f>INDEX([0]!typy_chronol,MATCH(AO$3,'Typy - chronologicznie'!$E$2:$E$73,0),MATCH($C6,'Typy - chronologicznie'!$H$1:$L$1,0))</f>
        <v>1-1</v>
      </c>
      <c r="AP6" s="98" t="str">
        <f>INDEX([0]!typy_chronol,MATCH(AP$3,'Typy - chronologicznie'!$E$2:$E$73,0),MATCH($C6,'Typy - chronologicznie'!$H$1:$L$1,0))</f>
        <v>2-0</v>
      </c>
      <c r="AQ6" s="98" t="str">
        <f>INDEX([0]!typy_chronol,MATCH(AQ$3,'Typy - chronologicznie'!$E$2:$E$73,0),MATCH($C6,'Typy - chronologicznie'!$H$1:$L$1,0))</f>
        <v>1-0</v>
      </c>
      <c r="AR6" s="98" t="str">
        <f>INDEX([0]!typy_chronol,MATCH(AR$3,'Typy - chronologicznie'!$E$2:$E$73,0),MATCH($C6,'Typy - chronologicznie'!$H$1:$L$1,0))</f>
        <v>2-0</v>
      </c>
      <c r="AS6" s="98" t="str">
        <f>INDEX([0]!typy_chronol,MATCH(AS$3,'Typy - chronologicznie'!$E$2:$E$73,0),MATCH($C6,'Typy - chronologicznie'!$H$1:$L$1,0))</f>
        <v>2-1</v>
      </c>
      <c r="AT6" s="98" t="str">
        <f>INDEX([0]!typy_chronol,MATCH(AT$3,'Typy - chronologicznie'!$E$2:$E$73,0),MATCH($C6,'Typy - chronologicznie'!$H$1:$L$1,0))</f>
        <v>4-0</v>
      </c>
      <c r="AU6" s="98" t="str">
        <f>INDEX([0]!typy_chronol,MATCH(AU$3,'Typy - chronologicznie'!$E$2:$E$73,0),MATCH($C6,'Typy - chronologicznie'!$H$1:$L$1,0))</f>
        <v>1-0</v>
      </c>
      <c r="AV6" s="98" t="str">
        <f>INDEX([0]!typy_chronol,MATCH(AV$3,'Typy - chronologicznie'!$E$2:$E$73,0),MATCH($C6,'Typy - chronologicznie'!$H$1:$L$1,0))</f>
        <v>1-1</v>
      </c>
      <c r="AW6" s="98" t="str">
        <f>INDEX([0]!typy_chronol,MATCH(AW$3,'Typy - chronologicznie'!$E$2:$E$73,0),MATCH($C6,'Typy - chronologicznie'!$H$1:$L$1,0))</f>
        <v>2-0</v>
      </c>
      <c r="AX6" s="98" t="str">
        <f>INDEX([0]!typy_chronol,MATCH(AX$3,'Typy - chronologicznie'!$E$2:$E$73,0),MATCH($C6,'Typy - chronologicznie'!$H$1:$L$1,0))</f>
        <v>2-1</v>
      </c>
      <c r="AY6" s="98" t="str">
        <f>INDEX([0]!typy_chronol,MATCH(AY$3,'Typy - chronologicznie'!$E$2:$E$73,0),MATCH($C6,'Typy - chronologicznie'!$H$1:$L$1,0))</f>
        <v>2-0</v>
      </c>
      <c r="AZ6" s="98" t="str">
        <f>INDEX([0]!typy_chronol,MATCH(AZ$3,'Typy - chronologicznie'!$E$2:$E$73,0),MATCH($C6,'Typy - chronologicznie'!$H$1:$L$1,0))</f>
        <v>2-1</v>
      </c>
      <c r="BA6" s="98" t="str">
        <f>INDEX([0]!typy_chronol,MATCH(BA$3,'Typy - chronologicznie'!$E$2:$E$73,0),MATCH($C6,'Typy - chronologicznie'!$H$1:$L$1,0))</f>
        <v>1-1</v>
      </c>
      <c r="BB6" s="98" t="str">
        <f>INDEX([0]!typy_chronol,MATCH(BB$3,'Typy - chronologicznie'!$E$2:$E$73,0),MATCH($C6,'Typy - chronologicznie'!$H$1:$L$1,0))</f>
        <v>2-0</v>
      </c>
      <c r="BC6" s="98" t="str">
        <f>INDEX([0]!typy_chronol,MATCH(BC$3,'Typy - chronologicznie'!$E$2:$E$73,0),MATCH($C6,'Typy - chronologicznie'!$H$1:$L$1,0))</f>
        <v>2-1</v>
      </c>
      <c r="BD6" s="98" t="str">
        <f>INDEX([0]!typy_chronol,MATCH(BD$3,'Typy - chronologicznie'!$E$2:$E$73,0),MATCH($C6,'Typy - chronologicznie'!$H$1:$L$1,0))</f>
        <v>1-1</v>
      </c>
      <c r="BE6" s="98" t="str">
        <f>INDEX([0]!typy_chronol,MATCH(BE$3,'Typy - chronologicznie'!$E$2:$E$73,0),MATCH($C6,'Typy - chronologicznie'!$H$1:$L$1,0))</f>
        <v>0-0</v>
      </c>
      <c r="BF6" s="98" t="str">
        <f>INDEX([0]!typy_chronol,MATCH(BF$3,'Typy - chronologicznie'!$E$2:$E$73,0),MATCH($C6,'Typy - chronologicznie'!$H$1:$L$1,0))</f>
        <v>1-1</v>
      </c>
      <c r="BG6" s="98" t="str">
        <f>INDEX([0]!typy_chronol,MATCH(BG$3,'Typy - chronologicznie'!$E$2:$E$73,0),MATCH($C6,'Typy - chronologicznie'!$H$1:$L$1,0))</f>
        <v>3-0</v>
      </c>
      <c r="BH6" s="98" t="str">
        <f>INDEX([0]!typy_chronol,MATCH(BH$3,'Typy - chronologicznie'!$E$2:$E$73,0),MATCH($C6,'Typy - chronologicznie'!$H$1:$L$1,0))</f>
        <v>2-0</v>
      </c>
      <c r="BI6" s="98" t="str">
        <f>INDEX([0]!typy_chronol,MATCH(BI$3,'Typy - chronologicznie'!$E$2:$E$73,0),MATCH($C6,'Typy - chronologicznie'!$H$1:$L$1,0))</f>
        <v>1-1</v>
      </c>
      <c r="BJ6" s="98" t="str">
        <f>INDEX([0]!typy_chronol,MATCH(BJ$3,'Typy - chronologicznie'!$E$2:$E$73,0),MATCH($C6,'Typy - chronologicznie'!$H$1:$L$1,0))</f>
        <v>3-1</v>
      </c>
      <c r="BK6" s="98" t="str">
        <f>INDEX([0]!typy_chronol,MATCH(BK$3,'Typy - chronologicznie'!$E$2:$E$73,0),MATCH($C6,'Typy - chronologicznie'!$H$1:$L$1,0))</f>
        <v>1-1</v>
      </c>
      <c r="BL6" s="98" t="str">
        <f>INDEX([0]!typy_chronol,MATCH(BL$3,'Typy - chronologicznie'!$E$2:$E$73,0),MATCH($C6,'Typy - chronologicznie'!$H$1:$L$1,0))</f>
        <v>3-0</v>
      </c>
      <c r="BM6" s="98" t="str">
        <f>INDEX([0]!typy_chronol,MATCH(BM$3,'Typy - chronologicznie'!$E$2:$E$73,0),MATCH($C6,'Typy - chronologicznie'!$H$1:$L$1,0))</f>
        <v>2-1</v>
      </c>
      <c r="BN6" s="98" t="str">
        <f>INDEX([0]!typy_chronol,MATCH(BN$3,'Typy - chronologicznie'!$E$2:$E$73,0),MATCH($C6,'Typy - chronologicznie'!$H$1:$L$1,0))</f>
        <v>2-0</v>
      </c>
      <c r="BO6" s="98" t="str">
        <f>INDEX([0]!typy_chronol,MATCH(BO$3,'Typy - chronologicznie'!$E$2:$E$73,0),MATCH($C6,'Typy - chronologicznie'!$H$1:$L$1,0))</f>
        <v>2-1</v>
      </c>
      <c r="BP6" s="98" t="str">
        <f>INDEX([0]!typy_chronol,MATCH(BP$3,'Typy - chronologicznie'!$E$2:$E$73,0),MATCH($C6,'Typy - chronologicznie'!$H$1:$L$1,0))</f>
        <v>1-1</v>
      </c>
      <c r="BQ6" s="98" t="str">
        <f>INDEX([0]!typy_chronol,MATCH(BQ$3,'Typy - chronologicznie'!$E$2:$E$73,0),MATCH($C6,'Typy - chronologicznie'!$H$1:$L$1,0))</f>
        <v>1-0</v>
      </c>
      <c r="BR6" s="98" t="str">
        <f>INDEX([0]!typy_chronol,MATCH(BR$3,'Typy - chronologicznie'!$E$2:$E$73,0),MATCH($C6,'Typy - chronologicznie'!$H$1:$L$1,0))</f>
        <v>1-1</v>
      </c>
      <c r="BS6" s="98" t="str">
        <f>INDEX([0]!typy_chronol,MATCH(BS$3,'Typy - chronologicznie'!$E$2:$E$73,0),MATCH($C6,'Typy - chronologicznie'!$H$1:$L$1,0))</f>
        <v>1-0</v>
      </c>
      <c r="BT6" s="98" t="str">
        <f>INDEX([0]!typy_chronol,MATCH(BT$3,'Typy - chronologicznie'!$E$2:$E$73,0),MATCH($C6,'Typy - chronologicznie'!$H$1:$L$1,0))</f>
        <v>1-0</v>
      </c>
      <c r="BU6" s="98" t="str">
        <f>INDEX([0]!typy_chronol,MATCH(BU$3,'Typy - chronologicznie'!$E$2:$E$73,0),MATCH($C6,'Typy - chronologicznie'!$H$1:$L$1,0))</f>
        <v>1-1</v>
      </c>
      <c r="BV6" s="98" t="str">
        <f>INDEX([0]!typy_chronol,MATCH(BV$3,'Typy - chronologicznie'!$E$2:$E$73,0),MATCH($C6,'Typy - chronologicznie'!$H$1:$L$1,0))</f>
        <v>1-2</v>
      </c>
      <c r="BW6" s="98" t="str">
        <f>INDEX([0]!typy_chronol,MATCH(BW$3,'Typy - chronologicznie'!$E$2:$E$73,0),MATCH($C6,'Typy - chronologicznie'!$H$1:$L$1,0))</f>
        <v>0-2</v>
      </c>
      <c r="BX6" s="98" t="str">
        <f>INDEX([0]!typy_chronol,MATCH(BX$3,'Typy - chronologicznie'!$E$2:$E$73,0),MATCH($C6,'Typy - chronologicznie'!$H$1:$L$1,0))</f>
        <v>1-2</v>
      </c>
      <c r="BY6" s="98" t="str">
        <f>INDEX([0]!typy_chronol,MATCH(BY$3,'Typy - chronologicznie'!$E$2:$E$73,0),MATCH($C6,'Typy - chronologicznie'!$H$1:$L$1,0))</f>
        <v>1-0</v>
      </c>
      <c r="BZ6" s="98" t="str">
        <f>INDEX([0]!typy_chronol,MATCH(BZ$3,'Typy - chronologicznie'!$E$2:$E$73,0),MATCH($C6,'Typy - chronologicznie'!$H$1:$L$1,0))</f>
        <v>1-2</v>
      </c>
      <c r="CA6" s="98" t="str">
        <f>INDEX([0]!typy_chronol,MATCH(CA$3,'Typy - chronologicznie'!$E$2:$E$73,0),MATCH($C6,'Typy - chronologicznie'!$H$1:$L$1,0))</f>
        <v>2-0</v>
      </c>
      <c r="CB6" s="98" t="str">
        <f>INDEX([0]!typy_chronol,MATCH(CB$3,'Typy - chronologicznie'!$E$2:$E$73,0),MATCH($C6,'Typy - chronologicznie'!$H$1:$L$1,0))</f>
        <v>1-0</v>
      </c>
      <c r="CC6" s="98" t="str">
        <f>INDEX([0]!typy_chronol,MATCH(CC$3,'Typy - chronologicznie'!$E$2:$E$73,0),MATCH($C6,'Typy - chronologicznie'!$H$1:$L$1,0))</f>
        <v>0-2</v>
      </c>
      <c r="CD6" s="98" t="str">
        <f>INDEX([0]!typy_chronol,MATCH(CD$3,'Typy - chronologicznie'!$E$2:$E$73,0),MATCH($C6,'Typy - chronologicznie'!$H$1:$L$1,0))</f>
        <v>1-1</v>
      </c>
      <c r="CE6" s="98" t="str">
        <f>INDEX([0]!typy_chronol,MATCH(CE$3,'Typy - chronologicznie'!$E$2:$E$73,0),MATCH($C6,'Typy - chronologicznie'!$H$1:$L$1,0))</f>
        <v>1-2</v>
      </c>
      <c r="CF6" s="98" t="str">
        <f>INDEX([0]!typy_chronol,MATCH(CF$3,'Typy - chronologicznie'!$E$2:$E$73,0),MATCH($C6,'Typy - chronologicznie'!$H$1:$L$1,0))</f>
        <v>0-2</v>
      </c>
      <c r="CG6" s="98" t="str">
        <f>INDEX([0]!typy_chronol,MATCH(CG$3,'Typy - chronologicznie'!$E$2:$E$73,0),MATCH($C6,'Typy - chronologicznie'!$H$1:$L$1,0))</f>
        <v>1-0</v>
      </c>
      <c r="CH6" s="98" t="str">
        <f>INDEX([0]!typy_chronol,MATCH(CH$3,'Typy - chronologicznie'!$E$2:$E$73,0),MATCH($C6,'Typy - chronologicznie'!$H$1:$L$1,0))</f>
        <v>1-0</v>
      </c>
      <c r="CI6" s="98" t="str">
        <f>INDEX([0]!typy_chronol,MATCH(CI$3,'Typy - chronologicznie'!$E$2:$E$73,0),MATCH($C6,'Typy - chronologicznie'!$H$1:$L$1,0))</f>
        <v>0-2</v>
      </c>
      <c r="CJ6" s="98" t="str">
        <f>INDEX([0]!typy_chronol,MATCH(CJ$3,'Typy - chronologicznie'!$E$2:$E$73,0),MATCH($C6,'Typy - chronologicznie'!$H$1:$L$1,0))</f>
        <v>1-1</v>
      </c>
      <c r="CK6" s="98" t="str">
        <f>INDEX([0]!typy_chronol,MATCH(CK$3,'Typy - chronologicznie'!$E$2:$E$73,0),MATCH($C6,'Typy - chronologicznie'!$H$1:$L$1,0))</f>
        <v>1-0</v>
      </c>
      <c r="CL6" s="128"/>
      <c r="CM6" s="101" t="str">
        <f>IF(CM$3="","",INDEX('Typy - chronologicznie'!$H$75:$L$121,MATCH(CM$3,'Typy - chronologicznie'!$A$75:$A$121,0),MATCH($C6,'Typy - chronologicznie'!$H$1:$L$1,0)))</f>
        <v>MEX</v>
      </c>
      <c r="CN6" s="98" t="str">
        <f>IF(CN$3="","",INDEX('Typy - chronologicznie'!$H$75:$L$121,MATCH(CN$3,'Typy - chronologicznie'!$A$75:$A$121,0),MATCH($C6,'Typy - chronologicznie'!$H$1:$L$1,0)))</f>
        <v>CZE</v>
      </c>
      <c r="CO6" s="102" t="str">
        <f>IF(CO$3="","",INDEX('Typy - chronologicznie'!$H$75:$L$121,MATCH(CO$3,'Typy - chronologicznie'!$A$75:$A$121,0),MATCH($C6,'Typy - chronologicznie'!$H$1:$L$1,0)))</f>
        <v>KOR</v>
      </c>
      <c r="CP6" s="129" t="str">
        <f>IF(CP$3="","",INDEX('Typy - chronologicznie'!$H$75:$L$121,MATCH(CP$3,'Typy - chronologicznie'!$A$75:$A$121,0),MATCH($C6,'Typy - chronologicznie'!$H$1:$L$1,0)))</f>
        <v/>
      </c>
      <c r="CQ6" s="101" t="str">
        <f>IF(CQ$3="","",INDEX('Typy - chronologicznie'!$H$75:$L$121,MATCH(CQ$3,'Typy - chronologicznie'!$A$75:$A$121,0),MATCH($C6,'Typy - chronologicznie'!$H$1:$L$1,0)))</f>
        <v>CAN</v>
      </c>
      <c r="CR6" s="98" t="str">
        <f>IF(CR$3="","",INDEX('Typy - chronologicznie'!$H$75:$L$121,MATCH(CR$3,'Typy - chronologicznie'!$A$75:$A$121,0),MATCH($C6,'Typy - chronologicznie'!$H$1:$L$1,0)))</f>
        <v>SUI</v>
      </c>
      <c r="CS6" s="102" t="str">
        <f>IF(CS$3="","",INDEX('Typy - chronologicznie'!$H$75:$L$121,MATCH(CS$3,'Typy - chronologicznie'!$A$75:$A$121,0),MATCH($C6,'Typy - chronologicznie'!$H$1:$L$1,0)))</f>
        <v/>
      </c>
      <c r="CT6" s="129" t="str">
        <f>IF(CT$3="","",INDEX('Typy - chronologicznie'!$H$75:$L$121,MATCH(CT$3,'Typy - chronologicznie'!$A$75:$A$121,0),MATCH($C6,'Typy - chronologicznie'!$H$1:$L$1,0)))</f>
        <v/>
      </c>
      <c r="CU6" s="101" t="str">
        <f>IF(CU$3="","",INDEX('Typy - chronologicznie'!$H$75:$L$121,MATCH(CU$3,'Typy - chronologicznie'!$A$75:$A$121,0),MATCH($C6,'Typy - chronologicznie'!$H$1:$L$1,0)))</f>
        <v>BRA</v>
      </c>
      <c r="CV6" s="98" t="str">
        <f>IF(CV$3="","",INDEX('Typy - chronologicznie'!$H$75:$L$121,MATCH(CV$3,'Typy - chronologicznie'!$A$75:$A$121,0),MATCH($C6,'Typy - chronologicznie'!$H$1:$L$1,0)))</f>
        <v>SCO</v>
      </c>
      <c r="CW6" s="102" t="str">
        <f>IF(CW$3="","",INDEX('Typy - chronologicznie'!$H$75:$L$121,MATCH(CW$3,'Typy - chronologicznie'!$A$75:$A$121,0),MATCH($C6,'Typy - chronologicznie'!$H$1:$L$1,0)))</f>
        <v>MAR</v>
      </c>
      <c r="CX6" s="129" t="str">
        <f>IF(CX$3="","",INDEX('Typy - chronologicznie'!$H$75:$L$121,MATCH(CX$3,'Typy - chronologicznie'!$A$75:$A$121,0),MATCH($C6,'Typy - chronologicznie'!$H$1:$L$1,0)))</f>
        <v/>
      </c>
      <c r="CY6" s="101" t="str">
        <f>IF(CY$3="","",INDEX('Typy - chronologicznie'!$H$75:$L$121,MATCH(CY$3,'Typy - chronologicznie'!$A$75:$A$121,0),MATCH($C6,'Typy - chronologicznie'!$H$1:$L$1,0)))</f>
        <v>USA</v>
      </c>
      <c r="CZ6" s="98" t="str">
        <f>IF(CZ$3="","",INDEX('Typy - chronologicznie'!$H$75:$L$121,MATCH(CZ$3,'Typy - chronologicznie'!$A$75:$A$121,0),MATCH($C6,'Typy - chronologicznie'!$H$1:$L$1,0)))</f>
        <v>TUR</v>
      </c>
      <c r="DA6" s="102" t="str">
        <f>IF(DA$3="","",INDEX('Typy - chronologicznie'!$H$75:$L$121,MATCH(DA$3,'Typy - chronologicznie'!$A$75:$A$121,0),MATCH($C6,'Typy - chronologicznie'!$H$1:$L$1,0)))</f>
        <v>PAR</v>
      </c>
      <c r="DB6" s="129" t="str">
        <f>IF(DB$3="","",INDEX('Typy - chronologicznie'!$H$75:$L$121,MATCH(DB$3,'Typy - chronologicznie'!$A$75:$A$121,0),MATCH($C6,'Typy - chronologicznie'!$H$1:$L$1,0)))</f>
        <v/>
      </c>
      <c r="DC6" s="101" t="str">
        <f>IF(DC$3="","",INDEX('Typy - chronologicznie'!$H$75:$L$121,MATCH(DC$3,'Typy - chronologicznie'!$A$75:$A$121,0),MATCH($C6,'Typy - chronologicznie'!$H$1:$L$1,0)))</f>
        <v>GER</v>
      </c>
      <c r="DD6" s="98" t="str">
        <f>IF(DD$3="","",INDEX('Typy - chronologicznie'!$H$75:$L$121,MATCH(DD$3,'Typy - chronologicznie'!$A$75:$A$121,0),MATCH($C6,'Typy - chronologicznie'!$H$1:$L$1,0)))</f>
        <v>ECU</v>
      </c>
      <c r="DE6" s="102" t="str">
        <f>IF(DE$3="","",INDEX('Typy - chronologicznie'!$H$75:$L$121,MATCH(DE$3,'Typy - chronologicznie'!$A$75:$A$121,0),MATCH($C6,'Typy - chronologicznie'!$H$1:$L$1,0)))</f>
        <v>CIV</v>
      </c>
      <c r="DF6" s="129" t="str">
        <f>IF(DF$3="","",INDEX('Typy - chronologicznie'!$H$75:$L$121,MATCH(DF$3,'Typy - chronologicznie'!$A$75:$A$121,0),MATCH($C6,'Typy - chronologicznie'!$H$1:$L$1,0)))</f>
        <v/>
      </c>
      <c r="DG6" s="101" t="str">
        <f>IF(DG$3="","",INDEX('Typy - chronologicznie'!$H$75:$L$121,MATCH(DG$3,'Typy - chronologicznie'!$A$75:$A$121,0),MATCH($C6,'Typy - chronologicznie'!$H$1:$L$1,0)))</f>
        <v>NED</v>
      </c>
      <c r="DH6" s="98" t="str">
        <f>IF(DH$3="","",INDEX('Typy - chronologicznie'!$H$75:$L$121,MATCH(DH$3,'Typy - chronologicznie'!$A$75:$A$121,0),MATCH($C6,'Typy - chronologicznie'!$H$1:$L$1,0)))</f>
        <v>JPN</v>
      </c>
      <c r="DI6" s="102" t="str">
        <f>IF(DI$3="","",INDEX('Typy - chronologicznie'!$H$75:$L$121,MATCH(DI$3,'Typy - chronologicznie'!$A$75:$A$121,0),MATCH($C6,'Typy - chronologicznie'!$H$1:$L$1,0)))</f>
        <v>SWE</v>
      </c>
      <c r="DJ6" s="129" t="str">
        <f>IF(DJ$3="","",INDEX('Typy - chronologicznie'!$H$75:$L$121,MATCH(DJ$3,'Typy - chronologicznie'!$A$75:$A$121,0),MATCH($C6,'Typy - chronologicznie'!$H$1:$L$1,0)))</f>
        <v/>
      </c>
      <c r="DK6" s="101" t="str">
        <f>IF(DK$3="","",INDEX('Typy - chronologicznie'!$H$75:$L$121,MATCH(DK$3,'Typy - chronologicznie'!$A$75:$A$121,0),MATCH($C6,'Typy - chronologicznie'!$H$1:$L$1,0)))</f>
        <v>BEL</v>
      </c>
      <c r="DL6" s="98" t="str">
        <f>IF(DL$3="","",INDEX('Typy - chronologicznie'!$H$75:$L$121,MATCH(DL$3,'Typy - chronologicznie'!$A$75:$A$121,0),MATCH($C6,'Typy - chronologicznie'!$H$1:$L$1,0)))</f>
        <v>IRN</v>
      </c>
      <c r="DM6" s="102" t="str">
        <f>IF(DM$3="","",INDEX('Typy - chronologicznie'!$H$75:$L$121,MATCH(DM$3,'Typy - chronologicznie'!$A$75:$A$121,0),MATCH($C6,'Typy - chronologicznie'!$H$1:$L$1,0)))</f>
        <v>EGY</v>
      </c>
      <c r="DN6" s="129" t="str">
        <f>IF(DN$3="","",INDEX('Typy - chronologicznie'!$H$75:$L$121,MATCH(DN$3,'Typy - chronologicznie'!$A$75:$A$121,0),MATCH($C6,'Typy - chronologicznie'!$H$1:$L$1,0)))</f>
        <v/>
      </c>
      <c r="DO6" s="101" t="str">
        <f>IF(DO$3="","",INDEX('Typy - chronologicznie'!$H$75:$L$121,MATCH(DO$3,'Typy - chronologicznie'!$A$75:$A$121,0),MATCH($C6,'Typy - chronologicznie'!$H$1:$L$1,0)))</f>
        <v>ESP</v>
      </c>
      <c r="DP6" s="98" t="str">
        <f>IF(DP$3="","",INDEX('Typy - chronologicznie'!$H$75:$L$121,MATCH(DP$3,'Typy - chronologicznie'!$A$75:$A$121,0),MATCH($C6,'Typy - chronologicznie'!$H$1:$L$1,0)))</f>
        <v>URU</v>
      </c>
      <c r="DQ6" s="102" t="str">
        <f>IF(DQ$3="","",INDEX('Typy - chronologicznie'!$H$75:$L$121,MATCH(DQ$3,'Typy - chronologicznie'!$A$75:$A$121,0),MATCH($C6,'Typy - chronologicznie'!$H$1:$L$1,0)))</f>
        <v/>
      </c>
      <c r="DR6" s="129" t="str">
        <f>IF(DR$3="","",INDEX('Typy - chronologicznie'!$H$75:$L$121,MATCH(DR$3,'Typy - chronologicznie'!$A$75:$A$121,0),MATCH($C6,'Typy - chronologicznie'!$H$1:$L$1,0)))</f>
        <v/>
      </c>
      <c r="DS6" s="101" t="str">
        <f>IF(DS$3="","",INDEX('Typy - chronologicznie'!$H$75:$L$121,MATCH(DS$3,'Typy - chronologicznie'!$A$75:$A$121,0),MATCH($C6,'Typy - chronologicznie'!$H$1:$L$1,0)))</f>
        <v>FRA</v>
      </c>
      <c r="DT6" s="98" t="str">
        <f>IF(DT$3="","",INDEX('Typy - chronologicznie'!$H$75:$L$121,MATCH(DT$3,'Typy - chronologicznie'!$A$75:$A$121,0),MATCH($C6,'Typy - chronologicznie'!$H$1:$L$1,0)))</f>
        <v>NOR</v>
      </c>
      <c r="DU6" s="102" t="str">
        <f>IF(DU$3="","",INDEX('Typy - chronologicznie'!$H$75:$L$121,MATCH(DU$3,'Typy - chronologicznie'!$A$75:$A$121,0),MATCH($C6,'Typy - chronologicznie'!$H$1:$L$1,0)))</f>
        <v>SEN</v>
      </c>
      <c r="DV6" s="129" t="str">
        <f>IF(DV$3="","",INDEX('Typy - chronologicznie'!$H$75:$L$121,MATCH(DV$3,'Typy - chronologicznie'!$A$75:$A$121,0),MATCH($C6,'Typy - chronologicznie'!$H$1:$L$1,0)))</f>
        <v/>
      </c>
      <c r="DW6" s="101" t="str">
        <f>IF(DW$3="","",INDEX('Typy - chronologicznie'!$H$75:$L$121,MATCH(DW$3,'Typy - chronologicznie'!$A$75:$A$121,0),MATCH($C6,'Typy - chronologicznie'!$H$1:$L$1,0)))</f>
        <v>ARG</v>
      </c>
      <c r="DX6" s="98" t="str">
        <f>IF(DX$3="","",INDEX('Typy - chronologicznie'!$H$75:$L$121,MATCH(DX$3,'Typy - chronologicznie'!$A$75:$A$121,0),MATCH($C6,'Typy - chronologicznie'!$H$1:$L$1,0)))</f>
        <v>AUT</v>
      </c>
      <c r="DY6" s="102" t="str">
        <f>IF(DY$3="","",INDEX('Typy - chronologicznie'!$H$75:$L$121,MATCH(DY$3,'Typy - chronologicznie'!$A$75:$A$121,0),MATCH($C6,'Typy - chronologicznie'!$H$1:$L$1,0)))</f>
        <v>ALG</v>
      </c>
      <c r="DZ6" s="129" t="str">
        <f>IF(DZ$3="","",INDEX('Typy - chronologicznie'!$H$75:$L$121,MATCH(DZ$3,'Typy - chronologicznie'!$A$75:$A$121,0),MATCH($C6,'Typy - chronologicznie'!$H$1:$L$1,0)))</f>
        <v/>
      </c>
      <c r="EA6" s="101" t="str">
        <f>IF(EA$3="","",INDEX('Typy - chronologicznie'!$H$75:$L$121,MATCH(EA$3,'Typy - chronologicznie'!$A$75:$A$121,0),MATCH($C6,'Typy - chronologicznie'!$H$1:$L$1,0)))</f>
        <v>POR</v>
      </c>
      <c r="EB6" s="98" t="str">
        <f>IF(EB$3="","",INDEX('Typy - chronologicznie'!$H$75:$L$121,MATCH(EB$3,'Typy - chronologicznie'!$A$75:$A$121,0),MATCH($C6,'Typy - chronologicznie'!$H$1:$L$1,0)))</f>
        <v>COL</v>
      </c>
      <c r="EC6" s="102" t="str">
        <f>IF(EC$3="","",INDEX('Typy - chronologicznie'!$H$75:$L$121,MATCH(EC$3,'Typy - chronologicznie'!$A$75:$A$121,0),MATCH($C6,'Typy - chronologicznie'!$H$1:$L$1,0)))</f>
        <v/>
      </c>
      <c r="ED6" s="129" t="str">
        <f>IF(ED$3="","",INDEX('Typy - chronologicznie'!$H$75:$L$121,MATCH(ED$3,'Typy - chronologicznie'!$A$75:$A$121,0),MATCH($C6,'Typy - chronologicznie'!$H$1:$L$1,0)))</f>
        <v/>
      </c>
      <c r="EE6" s="101" t="str">
        <f>IF(EE$3="","",INDEX('Typy - chronologicznie'!$H$75:$L$121,MATCH(EE$3,'Typy - chronologicznie'!$A$75:$A$121,0),MATCH($C6,'Typy - chronologicznie'!$H$1:$L$1,0)))</f>
        <v>ENG</v>
      </c>
      <c r="EF6" s="98" t="str">
        <f>IF(EF$3="","",INDEX('Typy - chronologicznie'!$H$75:$L$121,MATCH(EF$3,'Typy - chronologicznie'!$A$75:$A$121,0),MATCH($C6,'Typy - chronologicznie'!$H$1:$L$1,0)))</f>
        <v>CRO</v>
      </c>
      <c r="EG6" s="102" t="str">
        <f>IF(EG$3="","",INDEX('Typy - chronologicznie'!$H$75:$L$121,MATCH(EG$3,'Typy - chronologicznie'!$A$75:$A$121,0),MATCH($C6,'Typy - chronologicznie'!$H$1:$L$1,0)))</f>
        <v/>
      </c>
      <c r="EH6" s="128"/>
      <c r="EI6" s="130" t="str">
        <f>IF(EI$3="","",INDEX('Typy - chronologicznie'!$H$124:$L$124,MATCH(EI$3,'Typy - chronologicznie'!$A$124:$A$124,0),MATCH($C6,'Typy - chronologicznie'!$H$1:$L$1,0)))</f>
        <v>BRA</v>
      </c>
    </row>
    <row r="7" spans="1:139" ht="19.5" x14ac:dyDescent="0.25">
      <c r="A7" s="43"/>
      <c r="B7" s="47">
        <f>RANK(D7,D$4:D$8,0)</f>
        <v>4</v>
      </c>
      <c r="C7" s="79" t="s">
        <v>226</v>
      </c>
      <c r="D7" s="135">
        <f>3.0001*J7+1.000001*K7+2.00000001*M7+N7+0.0000000001*P7</f>
        <v>96.000828179999999</v>
      </c>
      <c r="E7" s="66">
        <f>J7</f>
        <v>8</v>
      </c>
      <c r="F7" s="87">
        <f>M7</f>
        <v>18</v>
      </c>
      <c r="G7" s="55">
        <f t="shared" si="0"/>
        <v>36</v>
      </c>
      <c r="H7" s="48">
        <f t="shared" si="0"/>
        <v>42</v>
      </c>
      <c r="I7" s="42"/>
      <c r="J7" s="60">
        <f t="array" ref="J7">SUM(IF('Typy - chronologicznie'!$F$2:$F$73=INDEX('Typy - chronologicznie'!$H$2:$L$73,0,MATCH(C7,TRIM('Typy - chronologicznie'!$H$1:$L$1),0)),1))</f>
        <v>8</v>
      </c>
      <c r="K7" s="57">
        <f t="array" ref="K7">SUM(IF(LEN('Typy - chronologicznie'!$F$2:$F$73)=3,IF(SIGN(LEFT('Typy - chronologicznie'!$F$2:$F$73,1)-RIGHT('Typy - chronologicznie'!$F$2:$F$73,1))   =   SIGN(LEFT(INDEX('Typy - chronologicznie'!$H$2:$L$73,0,MATCH(C7,TRIM('Typy - chronologicznie'!$H$1:$L$1),0)),1)-RIGHT(INDEX('Typy - chronologicznie'!$H$2:$L$73,0,MATCH(C7,TRIM('Typy - chronologicznie'!$H$1:$L$1),0)),1)),1)))-J7</f>
        <v>28</v>
      </c>
      <c r="L7" s="61">
        <f>COUNTA('Typy - chronologicznie'!$F$2:$F$73)-J7-K7</f>
        <v>36</v>
      </c>
      <c r="M7" s="90">
        <f t="array" ref="M7">SUM(IF(LEN('Typy - chronologicznie'!F$75:F$121)=3,  IF('Typy - chronologicznie'!$F$75:$F$121=INDEX('Typy - chronologicznie'!$H$75:$L$121,0,MATCH(C7,TRIM('Typy - chronologicznie'!$H$1:$L$1),0)),1)))</f>
        <v>18</v>
      </c>
      <c r="N7" s="57">
        <f t="array" ref="N7">SUM(IF(LEN('Typy - chronologicznie'!F$75:F$121)=3,IF(ISERROR(SEARCH('Typy - chronologicznie'!F$75:F$121,INDEX('Typy - chronologicznie'!$H$73:$L$119,0,MATCH(C7,TRIM('Typy - chronologicznie'!$H$1:$L$1),0))&amp;INDEX('Typy - chronologicznie'!$H$74:$L$120,0,MATCH(C7,TRIM('Typy - chronologicznie'!$H$1:$L$1),0))&amp;INDEX('Typy - chronologicznie'!$H$75:$L$121,0,MATCH(C7,TRIM('Typy - chronologicznie'!$H$1:$L$1),0))&amp;INDEX('Typy - chronologicznie'!$H$76:$L$122,0,MATCH(C7,TRIM('Typy - chronologicznie'!$H$1:$L$1),0))&amp;INDEX('Typy - chronologicznie'!$H$77:$L$123,0,MATCH(C7,TRIM('Typy - chronologicznie'!$H$1:$L$1),0)),1))=FALSE,1,0)))-M7</f>
        <v>8</v>
      </c>
      <c r="O7" s="156">
        <f>COUNTA('Typy - chronologicznie'!$F$75:$F$121)-M7-N7</f>
        <v>6</v>
      </c>
      <c r="P7" s="153">
        <f t="array" ref="P7">SUM(IF(LEN('Typy - chronologicznie'!F$124)=3,  IF('Typy - chronologicznie'!$F$124=INDEX('Typy - chronologicznie'!$H$124:$K$124,0,MATCH(C7,TRIM('Typy - chronologicznie'!$H$1:$K$1),)),1)))</f>
        <v>0</v>
      </c>
      <c r="R7" s="101" t="str">
        <f>INDEX([0]!typy_chronol,MATCH(R$3,'Typy - chronologicznie'!$E$2:$E$73,0),MATCH($C7,'Typy - chronologicznie'!$H$1:$L$1,0))</f>
        <v>2-0</v>
      </c>
      <c r="S7" s="98" t="str">
        <f>INDEX([0]!typy_chronol,MATCH(S$3,'Typy - chronologicznie'!$E$2:$E$73,0),MATCH($C7,'Typy - chronologicznie'!$H$1:$L$1,0))</f>
        <v>1-1</v>
      </c>
      <c r="T7" s="98" t="str">
        <f>INDEX([0]!typy_chronol,MATCH(T$3,'Typy - chronologicznie'!$E$2:$E$73,0),MATCH($C7,'Typy - chronologicznie'!$H$1:$L$1,0))</f>
        <v>2-0</v>
      </c>
      <c r="U7" s="98" t="str">
        <f>INDEX([0]!typy_chronol,MATCH(U$3,'Typy - chronologicznie'!$E$2:$E$73,0),MATCH($C7,'Typy - chronologicznie'!$H$1:$L$1,0))</f>
        <v>2-0</v>
      </c>
      <c r="V7" s="98" t="str">
        <f>INDEX([0]!typy_chronol,MATCH(V$3,'Typy - chronologicznie'!$E$2:$E$73,0),MATCH($C7,'Typy - chronologicznie'!$H$1:$L$1,0))</f>
        <v>0-2</v>
      </c>
      <c r="W7" s="98" t="str">
        <f>INDEX([0]!typy_chronol,MATCH(W$3,'Typy - chronologicznie'!$E$2:$E$73,0),MATCH($C7,'Typy - chronologicznie'!$H$1:$L$1,0))</f>
        <v>1-1</v>
      </c>
      <c r="X7" s="98" t="str">
        <f>INDEX([0]!typy_chronol,MATCH(X$3,'Typy - chronologicznie'!$E$2:$E$73,0),MATCH($C7,'Typy - chronologicznie'!$H$1:$L$1,0))</f>
        <v>2-1</v>
      </c>
      <c r="Y7" s="98" t="str">
        <f>INDEX([0]!typy_chronol,MATCH(Y$3,'Typy - chronologicznie'!$E$2:$E$73,0),MATCH($C7,'Typy - chronologicznie'!$H$1:$L$1,0))</f>
        <v>0-2</v>
      </c>
      <c r="Z7" s="98" t="str">
        <f>INDEX([0]!typy_chronol,MATCH(Z$3,'Typy - chronologicznie'!$E$2:$E$73,0),MATCH($C7,'Typy - chronologicznie'!$H$1:$L$1,0))</f>
        <v>1-1</v>
      </c>
      <c r="AA7" s="98" t="str">
        <f>INDEX([0]!typy_chronol,MATCH(AA$3,'Typy - chronologicznie'!$E$2:$E$73,0),MATCH($C7,'Typy - chronologicznie'!$H$1:$L$1,0))</f>
        <v>3-0</v>
      </c>
      <c r="AB7" s="98" t="str">
        <f>INDEX([0]!typy_chronol,MATCH(AB$3,'Typy - chronologicznie'!$E$2:$E$73,0),MATCH($C7,'Typy - chronologicznie'!$H$1:$L$1,0))</f>
        <v>2-0</v>
      </c>
      <c r="AC7" s="98" t="str">
        <f>INDEX([0]!typy_chronol,MATCH(AC$3,'Typy - chronologicznie'!$E$2:$E$73,0),MATCH($C7,'Typy - chronologicznie'!$H$1:$L$1,0))</f>
        <v>2-0</v>
      </c>
      <c r="AD7" s="98" t="str">
        <f>INDEX([0]!typy_chronol,MATCH(AD$3,'Typy - chronologicznie'!$E$2:$E$73,0),MATCH($C7,'Typy - chronologicznie'!$H$1:$L$1,0))</f>
        <v>0-2</v>
      </c>
      <c r="AE7" s="98" t="str">
        <f>INDEX([0]!typy_chronol,MATCH(AE$3,'Typy - chronologicznie'!$E$2:$E$73,0),MATCH($C7,'Typy - chronologicznie'!$H$1:$L$1,0))</f>
        <v>3-0</v>
      </c>
      <c r="AF7" s="98" t="str">
        <f>INDEX([0]!typy_chronol,MATCH(AF$3,'Typy - chronologicznie'!$E$2:$E$73,0),MATCH($C7,'Typy - chronologicznie'!$H$1:$L$1,0))</f>
        <v>2-0</v>
      </c>
      <c r="AG7" s="98" t="str">
        <f>INDEX([0]!typy_chronol,MATCH(AG$3,'Typy - chronologicznie'!$E$2:$E$73,0),MATCH($C7,'Typy - chronologicznie'!$H$1:$L$1,0))</f>
        <v>2-1</v>
      </c>
      <c r="AH7" s="98" t="str">
        <f>INDEX([0]!typy_chronol,MATCH(AH$3,'Typy - chronologicznie'!$E$2:$E$73,0),MATCH($C7,'Typy - chronologicznie'!$H$1:$L$1,0))</f>
        <v>2-0</v>
      </c>
      <c r="AI7" s="98" t="str">
        <f>INDEX([0]!typy_chronol,MATCH(AI$3,'Typy - chronologicznie'!$E$2:$E$73,0),MATCH($C7,'Typy - chronologicznie'!$H$1:$L$1,0))</f>
        <v>0-2</v>
      </c>
      <c r="AJ7" s="98" t="str">
        <f>INDEX([0]!typy_chronol,MATCH(AJ$3,'Typy - chronologicznie'!$E$2:$E$73,0),MATCH($C7,'Typy - chronologicznie'!$H$1:$L$1,0))</f>
        <v>2-0</v>
      </c>
      <c r="AK7" s="98" t="str">
        <f>INDEX([0]!typy_chronol,MATCH(AK$3,'Typy - chronologicznie'!$E$2:$E$73,0),MATCH($C7,'Typy - chronologicznie'!$H$1:$L$1,0))</f>
        <v>2-0</v>
      </c>
      <c r="AL7" s="98" t="str">
        <f>INDEX([0]!typy_chronol,MATCH(AL$3,'Typy - chronologicznie'!$E$2:$E$73,0),MATCH($C7,'Typy - chronologicznie'!$H$1:$L$1,0))</f>
        <v>1-1</v>
      </c>
      <c r="AM7" s="98" t="str">
        <f>INDEX([0]!typy_chronol,MATCH(AM$3,'Typy - chronologicznie'!$E$2:$E$73,0),MATCH($C7,'Typy - chronologicznie'!$H$1:$L$1,0))</f>
        <v>2-1</v>
      </c>
      <c r="AN7" s="98" t="str">
        <f>INDEX([0]!typy_chronol,MATCH(AN$3,'Typy - chronologicznie'!$E$2:$E$73,0),MATCH($C7,'Typy - chronologicznie'!$H$1:$L$1,0))</f>
        <v>3-0</v>
      </c>
      <c r="AO7" s="98" t="str">
        <f>INDEX([0]!typy_chronol,MATCH(AO$3,'Typy - chronologicznie'!$E$2:$E$73,0),MATCH($C7,'Typy - chronologicznie'!$H$1:$L$1,0))</f>
        <v>0-2</v>
      </c>
      <c r="AP7" s="98" t="str">
        <f>INDEX([0]!typy_chronol,MATCH(AP$3,'Typy - chronologicznie'!$E$2:$E$73,0),MATCH($C7,'Typy - chronologicznie'!$H$1:$L$1,0))</f>
        <v>2-0</v>
      </c>
      <c r="AQ7" s="98" t="str">
        <f>INDEX([0]!typy_chronol,MATCH(AQ$3,'Typy - chronologicznie'!$E$2:$E$73,0),MATCH($C7,'Typy - chronologicznie'!$H$1:$L$1,0))</f>
        <v>2-0</v>
      </c>
      <c r="AR7" s="98" t="str">
        <f>INDEX([0]!typy_chronol,MATCH(AR$3,'Typy - chronologicznie'!$E$2:$E$73,0),MATCH($C7,'Typy - chronologicznie'!$H$1:$L$1,0))</f>
        <v>2-1</v>
      </c>
      <c r="AS7" s="98" t="str">
        <f>INDEX([0]!typy_chronol,MATCH(AS$3,'Typy - chronologicznie'!$E$2:$E$73,0),MATCH($C7,'Typy - chronologicznie'!$H$1:$L$1,0))</f>
        <v>1-1</v>
      </c>
      <c r="AT7" s="98" t="str">
        <f>INDEX([0]!typy_chronol,MATCH(AT$3,'Typy - chronologicznie'!$E$2:$E$73,0),MATCH($C7,'Typy - chronologicznie'!$H$1:$L$1,0))</f>
        <v>3-0</v>
      </c>
      <c r="AU7" s="98" t="str">
        <f>INDEX([0]!typy_chronol,MATCH(AU$3,'Typy - chronologicznie'!$E$2:$E$73,0),MATCH($C7,'Typy - chronologicznie'!$H$1:$L$1,0))</f>
        <v>1-1</v>
      </c>
      <c r="AV7" s="98" t="str">
        <f>INDEX([0]!typy_chronol,MATCH(AV$3,'Typy - chronologicznie'!$E$2:$E$73,0),MATCH($C7,'Typy - chronologicznie'!$H$1:$L$1,0))</f>
        <v>2-1</v>
      </c>
      <c r="AW7" s="98" t="str">
        <f>INDEX([0]!typy_chronol,MATCH(AW$3,'Typy - chronologicznie'!$E$2:$E$73,0),MATCH($C7,'Typy - chronologicznie'!$H$1:$L$1,0))</f>
        <v>2-1</v>
      </c>
      <c r="AX7" s="98" t="str">
        <f>INDEX([0]!typy_chronol,MATCH(AX$3,'Typy - chronologicznie'!$E$2:$E$73,0),MATCH($C7,'Typy - chronologicznie'!$H$1:$L$1,0))</f>
        <v>2-1</v>
      </c>
      <c r="AY7" s="98" t="str">
        <f>INDEX([0]!typy_chronol,MATCH(AY$3,'Typy - chronologicznie'!$E$2:$E$73,0),MATCH($C7,'Typy - chronologicznie'!$H$1:$L$1,0))</f>
        <v>2-0</v>
      </c>
      <c r="AZ7" s="98" t="str">
        <f>INDEX([0]!typy_chronol,MATCH(AZ$3,'Typy - chronologicznie'!$E$2:$E$73,0),MATCH($C7,'Typy - chronologicznie'!$H$1:$L$1,0))</f>
        <v>1-1</v>
      </c>
      <c r="BA7" s="98" t="str">
        <f>INDEX([0]!typy_chronol,MATCH(BA$3,'Typy - chronologicznie'!$E$2:$E$73,0),MATCH($C7,'Typy - chronologicznie'!$H$1:$L$1,0))</f>
        <v>2-0</v>
      </c>
      <c r="BB7" s="98" t="str">
        <f>INDEX([0]!typy_chronol,MATCH(BB$3,'Typy - chronologicznie'!$E$2:$E$73,0),MATCH($C7,'Typy - chronologicznie'!$H$1:$L$1,0))</f>
        <v>2-0</v>
      </c>
      <c r="BC7" s="98" t="str">
        <f>INDEX([0]!typy_chronol,MATCH(BC$3,'Typy - chronologicznie'!$E$2:$E$73,0),MATCH($C7,'Typy - chronologicznie'!$H$1:$L$1,0))</f>
        <v>2-0</v>
      </c>
      <c r="BD7" s="98" t="str">
        <f>INDEX([0]!typy_chronol,MATCH(BD$3,'Typy - chronologicznie'!$E$2:$E$73,0),MATCH($C7,'Typy - chronologicznie'!$H$1:$L$1,0))</f>
        <v>1-1</v>
      </c>
      <c r="BE7" s="98" t="str">
        <f>INDEX([0]!typy_chronol,MATCH(BE$3,'Typy - chronologicznie'!$E$2:$E$73,0),MATCH($C7,'Typy - chronologicznie'!$H$1:$L$1,0))</f>
        <v>1-1</v>
      </c>
      <c r="BF7" s="98" t="str">
        <f>INDEX([0]!typy_chronol,MATCH(BF$3,'Typy - chronologicznie'!$E$2:$E$73,0),MATCH($C7,'Typy - chronologicznie'!$H$1:$L$1,0))</f>
        <v>2-1</v>
      </c>
      <c r="BG7" s="98" t="str">
        <f>INDEX([0]!typy_chronol,MATCH(BG$3,'Typy - chronologicznie'!$E$2:$E$73,0),MATCH($C7,'Typy - chronologicznie'!$H$1:$L$1,0))</f>
        <v>3-0</v>
      </c>
      <c r="BH7" s="98" t="str">
        <f>INDEX([0]!typy_chronol,MATCH(BH$3,'Typy - chronologicznie'!$E$2:$E$73,0),MATCH($C7,'Typy - chronologicznie'!$H$1:$L$1,0))</f>
        <v>1-1</v>
      </c>
      <c r="BI7" s="98" t="str">
        <f>INDEX([0]!typy_chronol,MATCH(BI$3,'Typy - chronologicznie'!$E$2:$E$73,0),MATCH($C7,'Typy - chronologicznie'!$H$1:$L$1,0))</f>
        <v>1-1</v>
      </c>
      <c r="BJ7" s="98" t="str">
        <f>INDEX([0]!typy_chronol,MATCH(BJ$3,'Typy - chronologicznie'!$E$2:$E$73,0),MATCH($C7,'Typy - chronologicznie'!$H$1:$L$1,0))</f>
        <v>2-0</v>
      </c>
      <c r="BK7" s="98" t="str">
        <f>INDEX([0]!typy_chronol,MATCH(BK$3,'Typy - chronologicznie'!$E$2:$E$73,0),MATCH($C7,'Typy - chronologicznie'!$H$1:$L$1,0))</f>
        <v>0-1</v>
      </c>
      <c r="BL7" s="98" t="str">
        <f>INDEX([0]!typy_chronol,MATCH(BL$3,'Typy - chronologicznie'!$E$2:$E$73,0),MATCH($C7,'Typy - chronologicznie'!$H$1:$L$1,0))</f>
        <v>2-0</v>
      </c>
      <c r="BM7" s="98" t="str">
        <f>INDEX([0]!typy_chronol,MATCH(BM$3,'Typy - chronologicznie'!$E$2:$E$73,0),MATCH($C7,'Typy - chronologicznie'!$H$1:$L$1,0))</f>
        <v>2-1</v>
      </c>
      <c r="BN7" s="98" t="str">
        <f>INDEX([0]!typy_chronol,MATCH(BN$3,'Typy - chronologicznie'!$E$2:$E$73,0),MATCH($C7,'Typy - chronologicznie'!$H$1:$L$1,0))</f>
        <v>0-2</v>
      </c>
      <c r="BO7" s="98" t="str">
        <f>INDEX([0]!typy_chronol,MATCH(BO$3,'Typy - chronologicznie'!$E$2:$E$73,0),MATCH($C7,'Typy - chronologicznie'!$H$1:$L$1,0))</f>
        <v>2-0</v>
      </c>
      <c r="BP7" s="98" t="str">
        <f>INDEX([0]!typy_chronol,MATCH(BP$3,'Typy - chronologicznie'!$E$2:$E$73,0),MATCH($C7,'Typy - chronologicznie'!$H$1:$L$1,0))</f>
        <v>1-1</v>
      </c>
      <c r="BQ7" s="98" t="str">
        <f>INDEX([0]!typy_chronol,MATCH(BQ$3,'Typy - chronologicznie'!$E$2:$E$73,0),MATCH($C7,'Typy - chronologicznie'!$H$1:$L$1,0))</f>
        <v>1-0</v>
      </c>
      <c r="BR7" s="98" t="str">
        <f>INDEX([0]!typy_chronol,MATCH(BR$3,'Typy - chronologicznie'!$E$2:$E$73,0),MATCH($C7,'Typy - chronologicznie'!$H$1:$L$1,0))</f>
        <v>0-1</v>
      </c>
      <c r="BS7" s="98" t="str">
        <f>INDEX([0]!typy_chronol,MATCH(BS$3,'Typy - chronologicznie'!$E$2:$E$73,0),MATCH($C7,'Typy - chronologicznie'!$H$1:$L$1,0))</f>
        <v>0-2</v>
      </c>
      <c r="BT7" s="98" t="str">
        <f>INDEX([0]!typy_chronol,MATCH(BT$3,'Typy - chronologicznie'!$E$2:$E$73,0),MATCH($C7,'Typy - chronologicznie'!$H$1:$L$1,0))</f>
        <v>0-2</v>
      </c>
      <c r="BU7" s="98" t="str">
        <f>INDEX([0]!typy_chronol,MATCH(BU$3,'Typy - chronologicznie'!$E$2:$E$73,0),MATCH($C7,'Typy - chronologicznie'!$H$1:$L$1,0))</f>
        <v>0-1</v>
      </c>
      <c r="BV7" s="98" t="str">
        <f>INDEX([0]!typy_chronol,MATCH(BV$3,'Typy - chronologicznie'!$E$2:$E$73,0),MATCH($C7,'Typy - chronologicznie'!$H$1:$L$1,0))</f>
        <v>0-2</v>
      </c>
      <c r="BW7" s="98" t="str">
        <f>INDEX([0]!typy_chronol,MATCH(BW$3,'Typy - chronologicznie'!$E$2:$E$73,0),MATCH($C7,'Typy - chronologicznie'!$H$1:$L$1,0))</f>
        <v>1-1</v>
      </c>
      <c r="BX7" s="98" t="str">
        <f>INDEX([0]!typy_chronol,MATCH(BX$3,'Typy - chronologicznie'!$E$2:$E$73,0),MATCH($C7,'Typy - chronologicznie'!$H$1:$L$1,0))</f>
        <v>0-1</v>
      </c>
      <c r="BY7" s="98" t="str">
        <f>INDEX([0]!typy_chronol,MATCH(BY$3,'Typy - chronologicznie'!$E$2:$E$73,0),MATCH($C7,'Typy - chronologicznie'!$H$1:$L$1,0))</f>
        <v>1-0</v>
      </c>
      <c r="BZ7" s="98" t="str">
        <f>INDEX([0]!typy_chronol,MATCH(BZ$3,'Typy - chronologicznie'!$E$2:$E$73,0),MATCH($C7,'Typy - chronologicznie'!$H$1:$L$1,0))</f>
        <v>1-2</v>
      </c>
      <c r="CA7" s="98" t="str">
        <f>INDEX([0]!typy_chronol,MATCH(CA$3,'Typy - chronologicznie'!$E$2:$E$73,0),MATCH($C7,'Typy - chronologicznie'!$H$1:$L$1,0))</f>
        <v>1-0</v>
      </c>
      <c r="CB7" s="98" t="str">
        <f>INDEX([0]!typy_chronol,MATCH(CB$3,'Typy - chronologicznie'!$E$2:$E$73,0),MATCH($C7,'Typy - chronologicznie'!$H$1:$L$1,0))</f>
        <v>1-0</v>
      </c>
      <c r="CC7" s="98" t="str">
        <f>INDEX([0]!typy_chronol,MATCH(CC$3,'Typy - chronologicznie'!$E$2:$E$73,0),MATCH($C7,'Typy - chronologicznie'!$H$1:$L$1,0))</f>
        <v>0-2</v>
      </c>
      <c r="CD7" s="98" t="str">
        <f>INDEX([0]!typy_chronol,MATCH(CD$3,'Typy - chronologicznie'!$E$2:$E$73,0),MATCH($C7,'Typy - chronologicznie'!$H$1:$L$1,0))</f>
        <v>0-1</v>
      </c>
      <c r="CE7" s="98" t="str">
        <f>INDEX([0]!typy_chronol,MATCH(CE$3,'Typy - chronologicznie'!$E$2:$E$73,0),MATCH($C7,'Typy - chronologicznie'!$H$1:$L$1,0))</f>
        <v>1-1</v>
      </c>
      <c r="CF7" s="98" t="str">
        <f>INDEX([0]!typy_chronol,MATCH(CF$3,'Typy - chronologicznie'!$E$2:$E$73,0),MATCH($C7,'Typy - chronologicznie'!$H$1:$L$1,0))</f>
        <v>0-2</v>
      </c>
      <c r="CG7" s="98" t="str">
        <f>INDEX([0]!typy_chronol,MATCH(CG$3,'Typy - chronologicznie'!$E$2:$E$73,0),MATCH($C7,'Typy - chronologicznie'!$H$1:$L$1,0))</f>
        <v>2-1</v>
      </c>
      <c r="CH7" s="98" t="str">
        <f>INDEX([0]!typy_chronol,MATCH(CH$3,'Typy - chronologicznie'!$E$2:$E$73,0),MATCH($C7,'Typy - chronologicznie'!$H$1:$L$1,0))</f>
        <v>0-1</v>
      </c>
      <c r="CI7" s="98" t="str">
        <f>INDEX([0]!typy_chronol,MATCH(CI$3,'Typy - chronologicznie'!$E$2:$E$73,0),MATCH($C7,'Typy - chronologicznie'!$H$1:$L$1,0))</f>
        <v>0-2</v>
      </c>
      <c r="CJ7" s="98" t="str">
        <f>INDEX([0]!typy_chronol,MATCH(CJ$3,'Typy - chronologicznie'!$E$2:$E$73,0),MATCH($C7,'Typy - chronologicznie'!$H$1:$L$1,0))</f>
        <v>1-1</v>
      </c>
      <c r="CK7" s="98" t="str">
        <f>INDEX([0]!typy_chronol,MATCH(CK$3,'Typy - chronologicznie'!$E$2:$E$73,0),MATCH($C7,'Typy - chronologicznie'!$H$1:$L$1,0))</f>
        <v>1-0</v>
      </c>
      <c r="CL7" s="128"/>
      <c r="CM7" s="101" t="str">
        <f>IF(CM$3="","",INDEX('Typy - chronologicznie'!$H$75:$L$121,MATCH(CM$3,'Typy - chronologicznie'!$A$75:$A$121,0),MATCH($C7,'Typy - chronologicznie'!$H$1:$L$1,0)))</f>
        <v>MEX</v>
      </c>
      <c r="CN7" s="98" t="str">
        <f>IF(CN$3="","",INDEX('Typy - chronologicznie'!$H$75:$L$121,MATCH(CN$3,'Typy - chronologicznie'!$A$75:$A$121,0),MATCH($C7,'Typy - chronologicznie'!$H$1:$L$1,0)))</f>
        <v>CZE</v>
      </c>
      <c r="CO7" s="102" t="str">
        <f>IF(CO$3="","",INDEX('Typy - chronologicznie'!$H$75:$L$121,MATCH(CO$3,'Typy - chronologicznie'!$A$75:$A$121,0),MATCH($C7,'Typy - chronologicznie'!$H$1:$L$1,0)))</f>
        <v>KOR</v>
      </c>
      <c r="CP7" s="129" t="str">
        <f>IF(CP$3="","",INDEX('Typy - chronologicznie'!$H$75:$L$121,MATCH(CP$3,'Typy - chronologicznie'!$A$75:$A$121,0),MATCH($C7,'Typy - chronologicznie'!$H$1:$L$1,0)))</f>
        <v/>
      </c>
      <c r="CQ7" s="101" t="str">
        <f>IF(CQ$3="","",INDEX('Typy - chronologicznie'!$H$75:$L$121,MATCH(CQ$3,'Typy - chronologicznie'!$A$75:$A$121,0),MATCH($C7,'Typy - chronologicznie'!$H$1:$L$1,0)))</f>
        <v>CAN</v>
      </c>
      <c r="CR7" s="98" t="str">
        <f>IF(CR$3="","",INDEX('Typy - chronologicznie'!$H$75:$L$121,MATCH(CR$3,'Typy - chronologicznie'!$A$75:$A$121,0),MATCH($C7,'Typy - chronologicznie'!$H$1:$L$1,0)))</f>
        <v>SUI</v>
      </c>
      <c r="CS7" s="102" t="str">
        <f>IF(CS$3="","",INDEX('Typy - chronologicznie'!$H$75:$L$121,MATCH(CS$3,'Typy - chronologicznie'!$A$75:$A$121,0),MATCH($C7,'Typy - chronologicznie'!$H$1:$L$1,0)))</f>
        <v>QAT</v>
      </c>
      <c r="CT7" s="129" t="str">
        <f>IF(CT$3="","",INDEX('Typy - chronologicznie'!$H$75:$L$121,MATCH(CT$3,'Typy - chronologicznie'!$A$75:$A$121,0),MATCH($C7,'Typy - chronologicznie'!$H$1:$L$1,0)))</f>
        <v/>
      </c>
      <c r="CU7" s="101" t="str">
        <f>IF(CU$3="","",INDEX('Typy - chronologicznie'!$H$75:$L$121,MATCH(CU$3,'Typy - chronologicznie'!$A$75:$A$121,0),MATCH($C7,'Typy - chronologicznie'!$H$1:$L$1,0)))</f>
        <v>BRA</v>
      </c>
      <c r="CV7" s="98" t="str">
        <f>IF(CV$3="","",INDEX('Typy - chronologicznie'!$H$75:$L$121,MATCH(CV$3,'Typy - chronologicznie'!$A$75:$A$121,0),MATCH($C7,'Typy - chronologicznie'!$H$1:$L$1,0)))</f>
        <v>MAR</v>
      </c>
      <c r="CW7" s="102" t="str">
        <f>IF(CW$3="","",INDEX('Typy - chronologicznie'!$H$75:$L$121,MATCH(CW$3,'Typy - chronologicznie'!$A$75:$A$121,0),MATCH($C7,'Typy - chronologicznie'!$H$1:$L$1,0)))</f>
        <v>SCO</v>
      </c>
      <c r="CX7" s="129" t="str">
        <f>IF(CX$3="","",INDEX('Typy - chronologicznie'!$H$75:$L$121,MATCH(CX$3,'Typy - chronologicznie'!$A$75:$A$121,0),MATCH($C7,'Typy - chronologicznie'!$H$1:$L$1,0)))</f>
        <v/>
      </c>
      <c r="CY7" s="101" t="str">
        <f>IF(CY$3="","",INDEX('Typy - chronologicznie'!$H$75:$L$121,MATCH(CY$3,'Typy - chronologicznie'!$A$75:$A$121,0),MATCH($C7,'Typy - chronologicznie'!$H$1:$L$1,0)))</f>
        <v>USA</v>
      </c>
      <c r="CZ7" s="98" t="str">
        <f>IF(CZ$3="","",INDEX('Typy - chronologicznie'!$H$75:$L$121,MATCH(CZ$3,'Typy - chronologicznie'!$A$75:$A$121,0),MATCH($C7,'Typy - chronologicznie'!$H$1:$L$1,0)))</f>
        <v>TUR</v>
      </c>
      <c r="DA7" s="102" t="str">
        <f>IF(DA$3="","",INDEX('Typy - chronologicznie'!$H$75:$L$121,MATCH(DA$3,'Typy - chronologicznie'!$A$75:$A$121,0),MATCH($C7,'Typy - chronologicznie'!$H$1:$L$1,0)))</f>
        <v>PAR</v>
      </c>
      <c r="DB7" s="129" t="str">
        <f>IF(DB$3="","",INDEX('Typy - chronologicznie'!$H$75:$L$121,MATCH(DB$3,'Typy - chronologicznie'!$A$75:$A$121,0),MATCH($C7,'Typy - chronologicznie'!$H$1:$L$1,0)))</f>
        <v/>
      </c>
      <c r="DC7" s="101" t="str">
        <f>IF(DC$3="","",INDEX('Typy - chronologicznie'!$H$75:$L$121,MATCH(DC$3,'Typy - chronologicznie'!$A$75:$A$121,0),MATCH($C7,'Typy - chronologicznie'!$H$1:$L$1,0)))</f>
        <v>GER</v>
      </c>
      <c r="DD7" s="98" t="str">
        <f>IF(DD$3="","",INDEX('Typy - chronologicznie'!$H$75:$L$121,MATCH(DD$3,'Typy - chronologicznie'!$A$75:$A$121,0),MATCH($C7,'Typy - chronologicznie'!$H$1:$L$1,0)))</f>
        <v>ECU</v>
      </c>
      <c r="DE7" s="102" t="str">
        <f>IF(DE$3="","",INDEX('Typy - chronologicznie'!$H$75:$L$121,MATCH(DE$3,'Typy - chronologicznie'!$A$75:$A$121,0),MATCH($C7,'Typy - chronologicznie'!$H$1:$L$1,0)))</f>
        <v>CIV</v>
      </c>
      <c r="DF7" s="129" t="str">
        <f>IF(DF$3="","",INDEX('Typy - chronologicznie'!$H$75:$L$121,MATCH(DF$3,'Typy - chronologicznie'!$A$75:$A$121,0),MATCH($C7,'Typy - chronologicznie'!$H$1:$L$1,0)))</f>
        <v/>
      </c>
      <c r="DG7" s="101" t="str">
        <f>IF(DG$3="","",INDEX('Typy - chronologicznie'!$H$75:$L$121,MATCH(DG$3,'Typy - chronologicznie'!$A$75:$A$121,0),MATCH($C7,'Typy - chronologicznie'!$H$1:$L$1,0)))</f>
        <v>NED</v>
      </c>
      <c r="DH7" s="98" t="str">
        <f>IF(DH$3="","",INDEX('Typy - chronologicznie'!$H$75:$L$121,MATCH(DH$3,'Typy - chronologicznie'!$A$75:$A$121,0),MATCH($C7,'Typy - chronologicznie'!$H$1:$L$1,0)))</f>
        <v>SWE</v>
      </c>
      <c r="DI7" s="102" t="str">
        <f>IF(DI$3="","",INDEX('Typy - chronologicznie'!$H$75:$L$121,MATCH(DI$3,'Typy - chronologicznie'!$A$75:$A$121,0),MATCH($C7,'Typy - chronologicznie'!$H$1:$L$1,0)))</f>
        <v>JPN</v>
      </c>
      <c r="DJ7" s="129" t="str">
        <f>IF(DJ$3="","",INDEX('Typy - chronologicznie'!$H$75:$L$121,MATCH(DJ$3,'Typy - chronologicznie'!$A$75:$A$121,0),MATCH($C7,'Typy - chronologicznie'!$H$1:$L$1,0)))</f>
        <v/>
      </c>
      <c r="DK7" s="101" t="str">
        <f>IF(DK$3="","",INDEX('Typy - chronologicznie'!$H$75:$L$121,MATCH(DK$3,'Typy - chronologicznie'!$A$75:$A$121,0),MATCH($C7,'Typy - chronologicznie'!$H$1:$L$1,0)))</f>
        <v>BEL</v>
      </c>
      <c r="DL7" s="98" t="str">
        <f>IF(DL$3="","",INDEX('Typy - chronologicznie'!$H$75:$L$121,MATCH(DL$3,'Typy - chronologicznie'!$A$75:$A$121,0),MATCH($C7,'Typy - chronologicznie'!$H$1:$L$1,0)))</f>
        <v>EGY</v>
      </c>
      <c r="DM7" s="102" t="str">
        <f>IF(DM$3="","",INDEX('Typy - chronologicznie'!$H$75:$L$121,MATCH(DM$3,'Typy - chronologicznie'!$A$75:$A$121,0),MATCH($C7,'Typy - chronologicznie'!$H$1:$L$1,0)))</f>
        <v/>
      </c>
      <c r="DN7" s="129" t="str">
        <f>IF(DN$3="","",INDEX('Typy - chronologicznie'!$H$75:$L$121,MATCH(DN$3,'Typy - chronologicznie'!$A$75:$A$121,0),MATCH($C7,'Typy - chronologicznie'!$H$1:$L$1,0)))</f>
        <v/>
      </c>
      <c r="DO7" s="101" t="str">
        <f>IF(DO$3="","",INDEX('Typy - chronologicznie'!$H$75:$L$121,MATCH(DO$3,'Typy - chronologicznie'!$A$75:$A$121,0),MATCH($C7,'Typy - chronologicznie'!$H$1:$L$1,0)))</f>
        <v>ESP</v>
      </c>
      <c r="DP7" s="98" t="str">
        <f>IF(DP$3="","",INDEX('Typy - chronologicznie'!$H$75:$L$121,MATCH(DP$3,'Typy - chronologicznie'!$A$75:$A$121,0),MATCH($C7,'Typy - chronologicznie'!$H$1:$L$1,0)))</f>
        <v>URU</v>
      </c>
      <c r="DQ7" s="102" t="str">
        <f>IF(DQ$3="","",INDEX('Typy - chronologicznie'!$H$75:$L$121,MATCH(DQ$3,'Typy - chronologicznie'!$A$75:$A$121,0),MATCH($C7,'Typy - chronologicznie'!$H$1:$L$1,0)))</f>
        <v/>
      </c>
      <c r="DR7" s="129" t="str">
        <f>IF(DR$3="","",INDEX('Typy - chronologicznie'!$H$75:$L$121,MATCH(DR$3,'Typy - chronologicznie'!$A$75:$A$121,0),MATCH($C7,'Typy - chronologicznie'!$H$1:$L$1,0)))</f>
        <v/>
      </c>
      <c r="DS7" s="101" t="str">
        <f>IF(DS$3="","",INDEX('Typy - chronologicznie'!$H$75:$L$121,MATCH(DS$3,'Typy - chronologicznie'!$A$75:$A$121,0),MATCH($C7,'Typy - chronologicznie'!$H$1:$L$1,0)))</f>
        <v>FRA</v>
      </c>
      <c r="DT7" s="98" t="str">
        <f>IF(DT$3="","",INDEX('Typy - chronologicznie'!$H$75:$L$121,MATCH(DT$3,'Typy - chronologicznie'!$A$75:$A$121,0),MATCH($C7,'Typy - chronologicznie'!$H$1:$L$1,0)))</f>
        <v>NOR</v>
      </c>
      <c r="DU7" s="102" t="str">
        <f>IF(DU$3="","",INDEX('Typy - chronologicznie'!$H$75:$L$121,MATCH(DU$3,'Typy - chronologicznie'!$A$75:$A$121,0),MATCH($C7,'Typy - chronologicznie'!$H$1:$L$1,0)))</f>
        <v>SEN</v>
      </c>
      <c r="DV7" s="129" t="str">
        <f>IF(DV$3="","",INDEX('Typy - chronologicznie'!$H$75:$L$121,MATCH(DV$3,'Typy - chronologicznie'!$A$75:$A$121,0),MATCH($C7,'Typy - chronologicznie'!$H$1:$L$1,0)))</f>
        <v/>
      </c>
      <c r="DW7" s="101" t="str">
        <f>IF(DW$3="","",INDEX('Typy - chronologicznie'!$H$75:$L$121,MATCH(DW$3,'Typy - chronologicznie'!$A$75:$A$121,0),MATCH($C7,'Typy - chronologicznie'!$H$1:$L$1,0)))</f>
        <v>ARG</v>
      </c>
      <c r="DX7" s="98" t="str">
        <f>IF(DX$3="","",INDEX('Typy - chronologicznie'!$H$75:$L$121,MATCH(DX$3,'Typy - chronologicznie'!$A$75:$A$121,0),MATCH($C7,'Typy - chronologicznie'!$H$1:$L$1,0)))</f>
        <v>AUT</v>
      </c>
      <c r="DY7" s="102" t="str">
        <f>IF(DY$3="","",INDEX('Typy - chronologicznie'!$H$75:$L$121,MATCH(DY$3,'Typy - chronologicznie'!$A$75:$A$121,0),MATCH($C7,'Typy - chronologicznie'!$H$1:$L$1,0)))</f>
        <v>ALG</v>
      </c>
      <c r="DZ7" s="129" t="str">
        <f>IF(DZ$3="","",INDEX('Typy - chronologicznie'!$H$75:$L$121,MATCH(DZ$3,'Typy - chronologicznie'!$A$75:$A$121,0),MATCH($C7,'Typy - chronologicznie'!$H$1:$L$1,0)))</f>
        <v/>
      </c>
      <c r="EA7" s="101" t="str">
        <f>IF(EA$3="","",INDEX('Typy - chronologicznie'!$H$75:$L$121,MATCH(EA$3,'Typy - chronologicznie'!$A$75:$A$121,0),MATCH($C7,'Typy - chronologicznie'!$H$1:$L$1,0)))</f>
        <v>POR</v>
      </c>
      <c r="EB7" s="98" t="str">
        <f>IF(EB$3="","",INDEX('Typy - chronologicznie'!$H$75:$L$121,MATCH(EB$3,'Typy - chronologicznie'!$A$75:$A$121,0),MATCH($C7,'Typy - chronologicznie'!$H$1:$L$1,0)))</f>
        <v>COL</v>
      </c>
      <c r="EC7" s="102" t="str">
        <f>IF(EC$3="","",INDEX('Typy - chronologicznie'!$H$75:$L$121,MATCH(EC$3,'Typy - chronologicznie'!$A$75:$A$121,0),MATCH($C7,'Typy - chronologicznie'!$H$1:$L$1,0)))</f>
        <v/>
      </c>
      <c r="ED7" s="129" t="str">
        <f>IF(ED$3="","",INDEX('Typy - chronologicznie'!$H$75:$L$121,MATCH(ED$3,'Typy - chronologicznie'!$A$75:$A$121,0),MATCH($C7,'Typy - chronologicznie'!$H$1:$L$1,0)))</f>
        <v/>
      </c>
      <c r="EE7" s="101" t="str">
        <f>IF(EE$3="","",INDEX('Typy - chronologicznie'!$H$75:$L$121,MATCH(EE$3,'Typy - chronologicznie'!$A$75:$A$121,0),MATCH($C7,'Typy - chronologicznie'!$H$1:$L$1,0)))</f>
        <v>ENG</v>
      </c>
      <c r="EF7" s="98" t="str">
        <f>IF(EF$3="","",INDEX('Typy - chronologicznie'!$H$75:$L$121,MATCH(EF$3,'Typy - chronologicznie'!$A$75:$A$121,0),MATCH($C7,'Typy - chronologicznie'!$H$1:$L$1,0)))</f>
        <v>CRO</v>
      </c>
      <c r="EG7" s="102" t="str">
        <f>IF(EG$3="","",INDEX('Typy - chronologicznie'!$H$75:$L$121,MATCH(EG$3,'Typy - chronologicznie'!$A$75:$A$121,0),MATCH($C7,'Typy - chronologicznie'!$H$1:$L$1,0)))</f>
        <v/>
      </c>
      <c r="EH7" s="128"/>
      <c r="EI7" s="130" t="str">
        <f>IF(EI$3="","",INDEX('Typy - chronologicznie'!$H$124:$L$124,MATCH(EI$3,'Typy - chronologicznie'!$A$124:$A$124,0),MATCH($C7,'Typy - chronologicznie'!$H$1:$L$1,0)))</f>
        <v>ESP</v>
      </c>
    </row>
    <row r="8" spans="1:139" ht="20.25" thickBot="1" x14ac:dyDescent="0.3">
      <c r="A8" s="49"/>
      <c r="B8" s="50">
        <f>RANK(D8,D$4:D$8,0)</f>
        <v>5</v>
      </c>
      <c r="C8" s="80" t="s">
        <v>227</v>
      </c>
      <c r="D8" s="136">
        <f>3.0001*J8+1.000001*K8+2.00000001*M8+N8+0.0000000001*P8</f>
        <v>85.000526199999996</v>
      </c>
      <c r="E8" s="67">
        <f>J8</f>
        <v>5</v>
      </c>
      <c r="F8" s="88">
        <f>M8</f>
        <v>20</v>
      </c>
      <c r="G8" s="56">
        <f t="shared" si="0"/>
        <v>30</v>
      </c>
      <c r="H8" s="51">
        <f t="shared" si="0"/>
        <v>49</v>
      </c>
      <c r="I8" s="42"/>
      <c r="J8" s="62">
        <f t="array" ref="J8">SUM(IF('Typy - chronologicznie'!$F$2:$F$73=INDEX('Typy - chronologicznie'!$H$2:$L$73,0,MATCH(C8,TRIM('Typy - chronologicznie'!$H$1:$L$1),0)),1))</f>
        <v>5</v>
      </c>
      <c r="K8" s="63">
        <f t="array" ref="K8">SUM(IF(LEN('Typy - chronologicznie'!$F$2:$F$73)=3,IF(SIGN(LEFT('Typy - chronologicznie'!$F$2:$F$73,1)-RIGHT('Typy - chronologicznie'!$F$2:$F$73,1))   =   SIGN(LEFT(INDEX('Typy - chronologicznie'!$H$2:$L$73,0,MATCH(C8,TRIM('Typy - chronologicznie'!$H$1:$L$1),0)),1)-RIGHT(INDEX('Typy - chronologicznie'!$H$2:$L$73,0,MATCH(C8,TRIM('Typy - chronologicznie'!$H$1:$L$1),0)),1)),1)))-J8</f>
        <v>26</v>
      </c>
      <c r="L8" s="64">
        <f>COUNTA('Typy - chronologicznie'!$F$2:$F$73)-J8-K8</f>
        <v>41</v>
      </c>
      <c r="M8" s="92">
        <f t="array" ref="M8">SUM(IF(LEN('Typy - chronologicznie'!F$75:F$121)=3,  IF('Typy - chronologicznie'!$F$75:$F$121=INDEX('Typy - chronologicznie'!$H$75:$L$121,0,MATCH(C8,TRIM('Typy - chronologicznie'!$H$1:$L$1),0)),1)))</f>
        <v>20</v>
      </c>
      <c r="N8" s="63">
        <f t="array" ref="N8">SUM(IF(LEN('Typy - chronologicznie'!F$75:F$121)=3,IF(ISERROR(SEARCH('Typy - chronologicznie'!F$75:F$121,INDEX('Typy - chronologicznie'!$H$73:$L$119,0,MATCH(C8,TRIM('Typy - chronologicznie'!$H$1:$L$1),0))&amp;INDEX('Typy - chronologicznie'!$H$74:$L$120,0,MATCH(C8,TRIM('Typy - chronologicznie'!$H$1:$L$1),0))&amp;INDEX('Typy - chronologicznie'!$H$75:$L$121,0,MATCH(C8,TRIM('Typy - chronologicznie'!$H$1:$L$1),0))&amp;INDEX('Typy - chronologicznie'!$H$76:$L$122,0,MATCH(C8,TRIM('Typy - chronologicznie'!$H$1:$L$1),0))&amp;INDEX('Typy - chronologicznie'!$H$77:$L$123,0,MATCH(C8,TRIM('Typy - chronologicznie'!$H$1:$L$1),0)),1))=FALSE,1,0)))-M8</f>
        <v>4</v>
      </c>
      <c r="O8" s="157">
        <f>COUNTA('Typy - chronologicznie'!$F$75:$F$121)-M8-N8</f>
        <v>8</v>
      </c>
      <c r="P8" s="154">
        <f t="array" ref="P8">SUM(IF(LEN('Typy - chronologicznie'!F$124)=3,  IF('Typy - chronologicznie'!$F$124=INDEX('Typy - chronologicznie'!$H$124:$K$124,0,MATCH(C8,TRIM('Typy - chronologicznie'!$H$1:$K$1),)),1)))</f>
        <v>0</v>
      </c>
      <c r="R8" s="103" t="str">
        <f>INDEX([0]!typy_chronol,MATCH(R$3,'Typy - chronologicznie'!$E$2:$E$73,0),MATCH($C8,'Typy - chronologicznie'!$H$1:$L$1,0))</f>
        <v>2-0</v>
      </c>
      <c r="S8" s="104" t="str">
        <f>INDEX([0]!typy_chronol,MATCH(S$3,'Typy - chronologicznie'!$E$2:$E$73,0),MATCH($C8,'Typy - chronologicznie'!$H$1:$L$1,0))</f>
        <v>1-1</v>
      </c>
      <c r="T8" s="104" t="str">
        <f>INDEX([0]!typy_chronol,MATCH(T$3,'Typy - chronologicznie'!$E$2:$E$73,0),MATCH($C8,'Typy - chronologicznie'!$H$1:$L$1,0))</f>
        <v>1-1</v>
      </c>
      <c r="U8" s="104" t="str">
        <f>INDEX([0]!typy_chronol,MATCH(U$3,'Typy - chronologicznie'!$E$2:$E$73,0),MATCH($C8,'Typy - chronologicznie'!$H$1:$L$1,0))</f>
        <v>2-0</v>
      </c>
      <c r="V8" s="104" t="str">
        <f>INDEX([0]!typy_chronol,MATCH(V$3,'Typy - chronologicznie'!$E$2:$E$73,0),MATCH($C8,'Typy - chronologicznie'!$H$1:$L$1,0))</f>
        <v>1-0</v>
      </c>
      <c r="W8" s="104" t="str">
        <f>INDEX([0]!typy_chronol,MATCH(W$3,'Typy - chronologicznie'!$E$2:$E$73,0),MATCH($C8,'Typy - chronologicznie'!$H$1:$L$1,0))</f>
        <v>1-1</v>
      </c>
      <c r="X8" s="104" t="str">
        <f>INDEX([0]!typy_chronol,MATCH(X$3,'Typy - chronologicznie'!$E$2:$E$73,0),MATCH($C8,'Typy - chronologicznie'!$H$1:$L$1,0))</f>
        <v>2-0</v>
      </c>
      <c r="Y8" s="104" t="str">
        <f>INDEX([0]!typy_chronol,MATCH(Y$3,'Typy - chronologicznie'!$E$2:$E$73,0),MATCH($C8,'Typy - chronologicznie'!$H$1:$L$1,0))</f>
        <v>0-1</v>
      </c>
      <c r="Z8" s="104" t="str">
        <f>INDEX([0]!typy_chronol,MATCH(Z$3,'Typy - chronologicznie'!$E$2:$E$73,0),MATCH($C8,'Typy - chronologicznie'!$H$1:$L$1,0))</f>
        <v>3-0</v>
      </c>
      <c r="AA8" s="104" t="str">
        <f>INDEX([0]!typy_chronol,MATCH(AA$3,'Typy - chronologicznie'!$E$2:$E$73,0),MATCH($C8,'Typy - chronologicznie'!$H$1:$L$1,0))</f>
        <v>2-0</v>
      </c>
      <c r="AB8" s="104" t="str">
        <f>INDEX([0]!typy_chronol,MATCH(AB$3,'Typy - chronologicznie'!$E$2:$E$73,0),MATCH($C8,'Typy - chronologicznie'!$H$1:$L$1,0))</f>
        <v>2-0</v>
      </c>
      <c r="AC8" s="104" t="str">
        <f>INDEX([0]!typy_chronol,MATCH(AC$3,'Typy - chronologicznie'!$E$2:$E$73,0),MATCH($C8,'Typy - chronologicznie'!$H$1:$L$1,0))</f>
        <v>1-1</v>
      </c>
      <c r="AD8" s="104" t="str">
        <f>INDEX([0]!typy_chronol,MATCH(AD$3,'Typy - chronologicznie'!$E$2:$E$73,0),MATCH($C8,'Typy - chronologicznie'!$H$1:$L$1,0))</f>
        <v>1-0</v>
      </c>
      <c r="AE8" s="104" t="str">
        <f>INDEX([0]!typy_chronol,MATCH(AE$3,'Typy - chronologicznie'!$E$2:$E$73,0),MATCH($C8,'Typy - chronologicznie'!$H$1:$L$1,0))</f>
        <v>2-0</v>
      </c>
      <c r="AF8" s="104" t="str">
        <f>INDEX([0]!typy_chronol,MATCH(AF$3,'Typy - chronologicznie'!$E$2:$E$73,0),MATCH($C8,'Typy - chronologicznie'!$H$1:$L$1,0))</f>
        <v>2-0</v>
      </c>
      <c r="AG8" s="104" t="str">
        <f>INDEX([0]!typy_chronol,MATCH(AG$3,'Typy - chronologicznie'!$E$2:$E$73,0),MATCH($C8,'Typy - chronologicznie'!$H$1:$L$1,0))</f>
        <v>1-0</v>
      </c>
      <c r="AH8" s="104" t="str">
        <f>INDEX([0]!typy_chronol,MATCH(AH$3,'Typy - chronologicznie'!$E$2:$E$73,0),MATCH($C8,'Typy - chronologicznie'!$H$1:$L$1,0))</f>
        <v>2-0</v>
      </c>
      <c r="AI8" s="104" t="str">
        <f>INDEX([0]!typy_chronol,MATCH(AI$3,'Typy - chronologicznie'!$E$2:$E$73,0),MATCH($C8,'Typy - chronologicznie'!$H$1:$L$1,0))</f>
        <v>1-1</v>
      </c>
      <c r="AJ8" s="104" t="str">
        <f>INDEX([0]!typy_chronol,MATCH(AJ$3,'Typy - chronologicznie'!$E$2:$E$73,0),MATCH($C8,'Typy - chronologicznie'!$H$1:$L$1,0))</f>
        <v>2-0</v>
      </c>
      <c r="AK8" s="104" t="str">
        <f>INDEX([0]!typy_chronol,MATCH(AK$3,'Typy - chronologicznie'!$E$2:$E$73,0),MATCH($C8,'Typy - chronologicznie'!$H$1:$L$1,0))</f>
        <v>1-0</v>
      </c>
      <c r="AL8" s="104" t="str">
        <f>INDEX([0]!typy_chronol,MATCH(AL$3,'Typy - chronologicznie'!$E$2:$E$73,0),MATCH($C8,'Typy - chronologicznie'!$H$1:$L$1,0))</f>
        <v>2-0</v>
      </c>
      <c r="AM8" s="104" t="str">
        <f>INDEX([0]!typy_chronol,MATCH(AM$3,'Typy - chronologicznie'!$E$2:$E$73,0),MATCH($C8,'Typy - chronologicznie'!$H$1:$L$1,0))</f>
        <v>1-1</v>
      </c>
      <c r="AN8" s="104" t="str">
        <f>INDEX([0]!typy_chronol,MATCH(AN$3,'Typy - chronologicznie'!$E$2:$E$73,0),MATCH($C8,'Typy - chronologicznie'!$H$1:$L$1,0))</f>
        <v>2-0</v>
      </c>
      <c r="AO8" s="104" t="str">
        <f>INDEX([0]!typy_chronol,MATCH(AO$3,'Typy - chronologicznie'!$E$2:$E$73,0),MATCH($C8,'Typy - chronologicznie'!$H$1:$L$1,0))</f>
        <v>1-0</v>
      </c>
      <c r="AP8" s="104" t="str">
        <f>INDEX([0]!typy_chronol,MATCH(AP$3,'Typy - chronologicznie'!$E$2:$E$73,0),MATCH($C8,'Typy - chronologicznie'!$H$1:$L$1,0))</f>
        <v>1-0</v>
      </c>
      <c r="AQ8" s="104" t="str">
        <f>INDEX([0]!typy_chronol,MATCH(AQ$3,'Typy - chronologicznie'!$E$2:$E$73,0),MATCH($C8,'Typy - chronologicznie'!$H$1:$L$1,0))</f>
        <v>1-0</v>
      </c>
      <c r="AR8" s="104" t="str">
        <f>INDEX([0]!typy_chronol,MATCH(AR$3,'Typy - chronologicznie'!$E$2:$E$73,0),MATCH($C8,'Typy - chronologicznie'!$H$1:$L$1,0))</f>
        <v>0-2</v>
      </c>
      <c r="AS8" s="104" t="str">
        <f>INDEX([0]!typy_chronol,MATCH(AS$3,'Typy - chronologicznie'!$E$2:$E$73,0),MATCH($C8,'Typy - chronologicznie'!$H$1:$L$1,0))</f>
        <v>1-1</v>
      </c>
      <c r="AT8" s="104" t="str">
        <f>INDEX([0]!typy_chronol,MATCH(AT$3,'Typy - chronologicznie'!$E$2:$E$73,0),MATCH($C8,'Typy - chronologicznie'!$H$1:$L$1,0))</f>
        <v>3-0</v>
      </c>
      <c r="AU8" s="104" t="str">
        <f>INDEX([0]!typy_chronol,MATCH(AU$3,'Typy - chronologicznie'!$E$2:$E$73,0),MATCH($C8,'Typy - chronologicznie'!$H$1:$L$1,0))</f>
        <v>1-0</v>
      </c>
      <c r="AV8" s="104" t="str">
        <f>INDEX([0]!typy_chronol,MATCH(AV$3,'Typy - chronologicznie'!$E$2:$E$73,0),MATCH($C8,'Typy - chronologicznie'!$H$1:$L$1,0))</f>
        <v>1-0</v>
      </c>
      <c r="AW8" s="104" t="str">
        <f>INDEX([0]!typy_chronol,MATCH(AW$3,'Typy - chronologicznie'!$E$2:$E$73,0),MATCH($C8,'Typy - chronologicznie'!$H$1:$L$1,0))</f>
        <v>2-1</v>
      </c>
      <c r="AX8" s="104" t="str">
        <f>INDEX([0]!typy_chronol,MATCH(AX$3,'Typy - chronologicznie'!$E$2:$E$73,0),MATCH($C8,'Typy - chronologicznie'!$H$1:$L$1,0))</f>
        <v>2-1</v>
      </c>
      <c r="AY8" s="104" t="str">
        <f>INDEX([0]!typy_chronol,MATCH(AY$3,'Typy - chronologicznie'!$E$2:$E$73,0),MATCH($C8,'Typy - chronologicznie'!$H$1:$L$1,0))</f>
        <v>3-0</v>
      </c>
      <c r="AZ8" s="104" t="str">
        <f>INDEX([0]!typy_chronol,MATCH(AZ$3,'Typy - chronologicznie'!$E$2:$E$73,0),MATCH($C8,'Typy - chronologicznie'!$H$1:$L$1,0))</f>
        <v>1-0</v>
      </c>
      <c r="BA8" s="104" t="str">
        <f>INDEX([0]!typy_chronol,MATCH(BA$3,'Typy - chronologicznie'!$E$2:$E$73,0),MATCH($C8,'Typy - chronologicznie'!$H$1:$L$1,0))</f>
        <v>2-1</v>
      </c>
      <c r="BB8" s="104" t="str">
        <f>INDEX([0]!typy_chronol,MATCH(BB$3,'Typy - chronologicznie'!$E$2:$E$73,0),MATCH($C8,'Typy - chronologicznie'!$H$1:$L$1,0))</f>
        <v>1-1</v>
      </c>
      <c r="BC8" s="104" t="str">
        <f>INDEX([0]!typy_chronol,MATCH(BC$3,'Typy - chronologicznie'!$E$2:$E$73,0),MATCH($C8,'Typy - chronologicznie'!$H$1:$L$1,0))</f>
        <v>3-0</v>
      </c>
      <c r="BD8" s="104" t="str">
        <f>INDEX([0]!typy_chronol,MATCH(BD$3,'Typy - chronologicznie'!$E$2:$E$73,0),MATCH($C8,'Typy - chronologicznie'!$H$1:$L$1,0))</f>
        <v>2-1</v>
      </c>
      <c r="BE8" s="104" t="str">
        <f>INDEX([0]!typy_chronol,MATCH(BE$3,'Typy - chronologicznie'!$E$2:$E$73,0),MATCH($C8,'Typy - chronologicznie'!$H$1:$L$1,0))</f>
        <v>0-1</v>
      </c>
      <c r="BF8" s="104" t="str">
        <f>INDEX([0]!typy_chronol,MATCH(BF$3,'Typy - chronologicznie'!$E$2:$E$73,0),MATCH($C8,'Typy - chronologicznie'!$H$1:$L$1,0))</f>
        <v>1-0</v>
      </c>
      <c r="BG8" s="104" t="str">
        <f>INDEX([0]!typy_chronol,MATCH(BG$3,'Typy - chronologicznie'!$E$2:$E$73,0),MATCH($C8,'Typy - chronologicznie'!$H$1:$L$1,0))</f>
        <v>2-1</v>
      </c>
      <c r="BH8" s="104" t="str">
        <f>INDEX([0]!typy_chronol,MATCH(BH$3,'Typy - chronologicznie'!$E$2:$E$73,0),MATCH($C8,'Typy - chronologicznie'!$H$1:$L$1,0))</f>
        <v>3-0</v>
      </c>
      <c r="BI8" s="104" t="str">
        <f>INDEX([0]!typy_chronol,MATCH(BI$3,'Typy - chronologicznie'!$E$2:$E$73,0),MATCH($C8,'Typy - chronologicznie'!$H$1:$L$1,0))</f>
        <v>1-1</v>
      </c>
      <c r="BJ8" s="104" t="str">
        <f>INDEX([0]!typy_chronol,MATCH(BJ$3,'Typy - chronologicznie'!$E$2:$E$73,0),MATCH($C8,'Typy - chronologicznie'!$H$1:$L$1,0))</f>
        <v>3-0</v>
      </c>
      <c r="BK8" s="104" t="str">
        <f>INDEX([0]!typy_chronol,MATCH(BK$3,'Typy - chronologicznie'!$E$2:$E$73,0),MATCH($C8,'Typy - chronologicznie'!$H$1:$L$1,0))</f>
        <v>1-0</v>
      </c>
      <c r="BL8" s="104" t="str">
        <f>INDEX([0]!typy_chronol,MATCH(BL$3,'Typy - chronologicznie'!$E$2:$E$73,0),MATCH($C8,'Typy - chronologicznie'!$H$1:$L$1,0))</f>
        <v>2-1</v>
      </c>
      <c r="BM8" s="104" t="str">
        <f>INDEX([0]!typy_chronol,MATCH(BM$3,'Typy - chronologicznie'!$E$2:$E$73,0),MATCH($C8,'Typy - chronologicznie'!$H$1:$L$1,0))</f>
        <v>3-0</v>
      </c>
      <c r="BN8" s="104" t="str">
        <f>INDEX([0]!typy_chronol,MATCH(BN$3,'Typy - chronologicznie'!$E$2:$E$73,0),MATCH($C8,'Typy - chronologicznie'!$H$1:$L$1,0))</f>
        <v>0-2</v>
      </c>
      <c r="BO8" s="104" t="str">
        <f>INDEX([0]!typy_chronol,MATCH(BO$3,'Typy - chronologicznie'!$E$2:$E$73,0),MATCH($C8,'Typy - chronologicznie'!$H$1:$L$1,0))</f>
        <v>1-2</v>
      </c>
      <c r="BP8" s="104" t="str">
        <f>INDEX([0]!typy_chronol,MATCH(BP$3,'Typy - chronologicznie'!$E$2:$E$73,0),MATCH($C8,'Typy - chronologicznie'!$H$1:$L$1,0))</f>
        <v>0-1</v>
      </c>
      <c r="BQ8" s="104" t="str">
        <f>INDEX([0]!typy_chronol,MATCH(BQ$3,'Typy - chronologicznie'!$E$2:$E$73,0),MATCH($C8,'Typy - chronologicznie'!$H$1:$L$1,0))</f>
        <v>1-2</v>
      </c>
      <c r="BR8" s="104" t="str">
        <f>INDEX([0]!typy_chronol,MATCH(BR$3,'Typy - chronologicznie'!$E$2:$E$73,0),MATCH($C8,'Typy - chronologicznie'!$H$1:$L$1,0))</f>
        <v>0-2</v>
      </c>
      <c r="BS8" s="104" t="str">
        <f>INDEX([0]!typy_chronol,MATCH(BS$3,'Typy - chronologicznie'!$E$2:$E$73,0),MATCH($C8,'Typy - chronologicznie'!$H$1:$L$1,0))</f>
        <v>0-1</v>
      </c>
      <c r="BT8" s="104" t="str">
        <f>INDEX([0]!typy_chronol,MATCH(BT$3,'Typy - chronologicznie'!$E$2:$E$73,0),MATCH($C8,'Typy - chronologicznie'!$H$1:$L$1,0))</f>
        <v>1-2</v>
      </c>
      <c r="BU8" s="104" t="str">
        <f>INDEX([0]!typy_chronol,MATCH(BU$3,'Typy - chronologicznie'!$E$2:$E$73,0),MATCH($C8,'Typy - chronologicznie'!$H$1:$L$1,0))</f>
        <v>0-3</v>
      </c>
      <c r="BV8" s="104" t="str">
        <f>INDEX([0]!typy_chronol,MATCH(BV$3,'Typy - chronologicznie'!$E$2:$E$73,0),MATCH($C8,'Typy - chronologicznie'!$H$1:$L$1,0))</f>
        <v>0-1</v>
      </c>
      <c r="BW8" s="104" t="str">
        <f>INDEX([0]!typy_chronol,MATCH(BW$3,'Typy - chronologicznie'!$E$2:$E$73,0),MATCH($C8,'Typy - chronologicznie'!$H$1:$L$1,0))</f>
        <v>1-2</v>
      </c>
      <c r="BX8" s="104" t="str">
        <f>INDEX([0]!typy_chronol,MATCH(BX$3,'Typy - chronologicznie'!$E$2:$E$73,0),MATCH($C8,'Typy - chronologicznie'!$H$1:$L$1,0))</f>
        <v>1-2</v>
      </c>
      <c r="BY8" s="104" t="str">
        <f>INDEX([0]!typy_chronol,MATCH(BY$3,'Typy - chronologicznie'!$E$2:$E$73,0),MATCH($C8,'Typy - chronologicznie'!$H$1:$L$1,0))</f>
        <v>0-1</v>
      </c>
      <c r="BZ8" s="104" t="str">
        <f>INDEX([0]!typy_chronol,MATCH(BZ$3,'Typy - chronologicznie'!$E$2:$E$73,0),MATCH($C8,'Typy - chronologicznie'!$H$1:$L$1,0))</f>
        <v>0-2</v>
      </c>
      <c r="CA8" s="104" t="str">
        <f>INDEX([0]!typy_chronol,MATCH(CA$3,'Typy - chronologicznie'!$E$2:$E$73,0),MATCH($C8,'Typy - chronologicznie'!$H$1:$L$1,0))</f>
        <v>1-0</v>
      </c>
      <c r="CB8" s="104" t="str">
        <f>INDEX([0]!typy_chronol,MATCH(CB$3,'Typy - chronologicznie'!$E$2:$E$73,0),MATCH($C8,'Typy - chronologicznie'!$H$1:$L$1,0))</f>
        <v>1-0</v>
      </c>
      <c r="CC8" s="104" t="str">
        <f>INDEX([0]!typy_chronol,MATCH(CC$3,'Typy - chronologicznie'!$E$2:$E$73,0),MATCH($C8,'Typy - chronologicznie'!$H$1:$L$1,0))</f>
        <v>0-2</v>
      </c>
      <c r="CD8" s="104" t="str">
        <f>INDEX([0]!typy_chronol,MATCH(CD$3,'Typy - chronologicznie'!$E$2:$E$73,0),MATCH($C8,'Typy - chronologicznie'!$H$1:$L$1,0))</f>
        <v>0-1</v>
      </c>
      <c r="CE8" s="104" t="str">
        <f>INDEX([0]!typy_chronol,MATCH(CE$3,'Typy - chronologicznie'!$E$2:$E$73,0),MATCH($C8,'Typy - chronologicznie'!$H$1:$L$1,0))</f>
        <v>1-2</v>
      </c>
      <c r="CF8" s="104" t="str">
        <f>INDEX([0]!typy_chronol,MATCH(CF$3,'Typy - chronologicznie'!$E$2:$E$73,0),MATCH($C8,'Typy - chronologicznie'!$H$1:$L$1,0))</f>
        <v>0-2</v>
      </c>
      <c r="CG8" s="104" t="str">
        <f>INDEX([0]!typy_chronol,MATCH(CG$3,'Typy - chronologicznie'!$E$2:$E$73,0),MATCH($C8,'Typy - chronologicznie'!$H$1:$L$1,0))</f>
        <v>1-1</v>
      </c>
      <c r="CH8" s="104" t="str">
        <f>INDEX([0]!typy_chronol,MATCH(CH$3,'Typy - chronologicznie'!$E$2:$E$73,0),MATCH($C8,'Typy - chronologicznie'!$H$1:$L$1,0))</f>
        <v>0-1</v>
      </c>
      <c r="CI8" s="104" t="str">
        <f>INDEX([0]!typy_chronol,MATCH(CI$3,'Typy - chronologicznie'!$E$2:$E$73,0),MATCH($C8,'Typy - chronologicznie'!$H$1:$L$1,0))</f>
        <v>2-1</v>
      </c>
      <c r="CJ8" s="104" t="str">
        <f>INDEX([0]!typy_chronol,MATCH(CJ$3,'Typy - chronologicznie'!$E$2:$E$73,0),MATCH($C8,'Typy - chronologicznie'!$H$1:$L$1,0))</f>
        <v>1-2</v>
      </c>
      <c r="CK8" s="104" t="str">
        <f>INDEX([0]!typy_chronol,MATCH(CK$3,'Typy - chronologicznie'!$E$2:$E$73,0),MATCH($C8,'Typy - chronologicznie'!$H$1:$L$1,0))</f>
        <v>0-1</v>
      </c>
      <c r="CL8" s="131"/>
      <c r="CM8" s="103" t="str">
        <f>IF(CM$3="","",INDEX('Typy - chronologicznie'!$H$75:$L$121,MATCH(CM$3,'Typy - chronologicznie'!$A$75:$A$121,0),MATCH($C8,'Typy - chronologicznie'!$H$1:$L$1,0)))</f>
        <v>MEX</v>
      </c>
      <c r="CN8" s="104" t="str">
        <f>IF(CN$3="","",INDEX('Typy - chronologicznie'!$H$75:$L$121,MATCH(CN$3,'Typy - chronologicznie'!$A$75:$A$121,0),MATCH($C8,'Typy - chronologicznie'!$H$1:$L$1,0)))</f>
        <v>KOR</v>
      </c>
      <c r="CO8" s="105" t="str">
        <f>IF(CO$3="","",INDEX('Typy - chronologicznie'!$H$75:$L$121,MATCH(CO$3,'Typy - chronologicznie'!$A$75:$A$121,0),MATCH($C8,'Typy - chronologicznie'!$H$1:$L$1,0)))</f>
        <v>CZE</v>
      </c>
      <c r="CP8" s="132" t="str">
        <f>IF(CP$3="","",INDEX('Typy - chronologicznie'!$H$75:$L$121,MATCH(CP$3,'Typy - chronologicznie'!$A$75:$A$121,0),MATCH($C8,'Typy - chronologicznie'!$H$1:$L$1,0)))</f>
        <v/>
      </c>
      <c r="CQ8" s="103" t="str">
        <f>IF(CQ$3="","",INDEX('Typy - chronologicznie'!$H$75:$L$121,MATCH(CQ$3,'Typy - chronologicznie'!$A$75:$A$121,0),MATCH($C8,'Typy - chronologicznie'!$H$1:$L$1,0)))</f>
        <v>SUI</v>
      </c>
      <c r="CR8" s="104" t="str">
        <f>IF(CR$3="","",INDEX('Typy - chronologicznie'!$H$75:$L$121,MATCH(CR$3,'Typy - chronologicznie'!$A$75:$A$121,0),MATCH($C8,'Typy - chronologicznie'!$H$1:$L$1,0)))</f>
        <v>CAN</v>
      </c>
      <c r="CS8" s="105" t="str">
        <f>IF(CS$3="","",INDEX('Typy - chronologicznie'!$H$75:$L$121,MATCH(CS$3,'Typy - chronologicznie'!$A$75:$A$121,0),MATCH($C8,'Typy - chronologicznie'!$H$1:$L$1,0)))</f>
        <v>QAT</v>
      </c>
      <c r="CT8" s="132" t="str">
        <f>IF(CT$3="","",INDEX('Typy - chronologicznie'!$H$75:$L$121,MATCH(CT$3,'Typy - chronologicznie'!$A$75:$A$121,0),MATCH($C8,'Typy - chronologicznie'!$H$1:$L$1,0)))</f>
        <v/>
      </c>
      <c r="CU8" s="103" t="str">
        <f>IF(CU$3="","",INDEX('Typy - chronologicznie'!$H$75:$L$121,MATCH(CU$3,'Typy - chronologicznie'!$A$75:$A$121,0),MATCH($C8,'Typy - chronologicznie'!$H$1:$L$1,0)))</f>
        <v>BRA</v>
      </c>
      <c r="CV8" s="104" t="str">
        <f>IF(CV$3="","",INDEX('Typy - chronologicznie'!$H$75:$L$121,MATCH(CV$3,'Typy - chronologicznie'!$A$75:$A$121,0),MATCH($C8,'Typy - chronologicznie'!$H$1:$L$1,0)))</f>
        <v>MAR</v>
      </c>
      <c r="CW8" s="105" t="str">
        <f>IF(CW$3="","",INDEX('Typy - chronologicznie'!$H$75:$L$121,MATCH(CW$3,'Typy - chronologicznie'!$A$75:$A$121,0),MATCH($C8,'Typy - chronologicznie'!$H$1:$L$1,0)))</f>
        <v>SCO</v>
      </c>
      <c r="CX8" s="132" t="str">
        <f>IF(CX$3="","",INDEX('Typy - chronologicznie'!$H$75:$L$121,MATCH(CX$3,'Typy - chronologicznie'!$A$75:$A$121,0),MATCH($C8,'Typy - chronologicznie'!$H$1:$L$1,0)))</f>
        <v/>
      </c>
      <c r="CY8" s="103" t="str">
        <f>IF(CY$3="","",INDEX('Typy - chronologicznie'!$H$75:$L$121,MATCH(CY$3,'Typy - chronologicznie'!$A$75:$A$121,0),MATCH($C8,'Typy - chronologicznie'!$H$1:$L$1,0)))</f>
        <v>USA</v>
      </c>
      <c r="CZ8" s="104" t="str">
        <f>IF(CZ$3="","",INDEX('Typy - chronologicznie'!$H$75:$L$121,MATCH(CZ$3,'Typy - chronologicznie'!$A$75:$A$121,0),MATCH($C8,'Typy - chronologicznie'!$H$1:$L$1,0)))</f>
        <v>TUR</v>
      </c>
      <c r="DA8" s="105" t="str">
        <f>IF(DA$3="","",INDEX('Typy - chronologicznie'!$H$75:$L$121,MATCH(DA$3,'Typy - chronologicznie'!$A$75:$A$121,0),MATCH($C8,'Typy - chronologicznie'!$H$1:$L$1,0)))</f>
        <v>PAR</v>
      </c>
      <c r="DB8" s="132" t="str">
        <f>IF(DB$3="","",INDEX('Typy - chronologicznie'!$H$75:$L$121,MATCH(DB$3,'Typy - chronologicznie'!$A$75:$A$121,0),MATCH($C8,'Typy - chronologicznie'!$H$1:$L$1,0)))</f>
        <v/>
      </c>
      <c r="DC8" s="103" t="str">
        <f>IF(DC$3="","",INDEX('Typy - chronologicznie'!$H$75:$L$121,MATCH(DC$3,'Typy - chronologicznie'!$A$75:$A$121,0),MATCH($C8,'Typy - chronologicznie'!$H$1:$L$1,0)))</f>
        <v>GER</v>
      </c>
      <c r="DD8" s="104" t="str">
        <f>IF(DD$3="","",INDEX('Typy - chronologicznie'!$H$75:$L$121,MATCH(DD$3,'Typy - chronologicznie'!$A$75:$A$121,0),MATCH($C8,'Typy - chronologicznie'!$H$1:$L$1,0)))</f>
        <v>CIV</v>
      </c>
      <c r="DE8" s="105" t="str">
        <f>IF(DE$3="","",INDEX('Typy - chronologicznie'!$H$75:$L$121,MATCH(DE$3,'Typy - chronologicznie'!$A$75:$A$121,0),MATCH($C8,'Typy - chronologicznie'!$H$1:$L$1,0)))</f>
        <v>ECU</v>
      </c>
      <c r="DF8" s="132" t="str">
        <f>IF(DF$3="","",INDEX('Typy - chronologicznie'!$H$75:$L$121,MATCH(DF$3,'Typy - chronologicznie'!$A$75:$A$121,0),MATCH($C8,'Typy - chronologicznie'!$H$1:$L$1,0)))</f>
        <v/>
      </c>
      <c r="DG8" s="103" t="str">
        <f>IF(DG$3="","",INDEX('Typy - chronologicznie'!$H$75:$L$121,MATCH(DG$3,'Typy - chronologicznie'!$A$75:$A$121,0),MATCH($C8,'Typy - chronologicznie'!$H$1:$L$1,0)))</f>
        <v>NED</v>
      </c>
      <c r="DH8" s="104" t="str">
        <f>IF(DH$3="","",INDEX('Typy - chronologicznie'!$H$75:$L$121,MATCH(DH$3,'Typy - chronologicznie'!$A$75:$A$121,0),MATCH($C8,'Typy - chronologicznie'!$H$1:$L$1,0)))</f>
        <v>SWE</v>
      </c>
      <c r="DI8" s="105" t="str">
        <f>IF(DI$3="","",INDEX('Typy - chronologicznie'!$H$75:$L$121,MATCH(DI$3,'Typy - chronologicznie'!$A$75:$A$121,0),MATCH($C8,'Typy - chronologicznie'!$H$1:$L$1,0)))</f>
        <v>JPN</v>
      </c>
      <c r="DJ8" s="132" t="str">
        <f>IF(DJ$3="","",INDEX('Typy - chronologicznie'!$H$75:$L$121,MATCH(DJ$3,'Typy - chronologicznie'!$A$75:$A$121,0),MATCH($C8,'Typy - chronologicznie'!$H$1:$L$1,0)))</f>
        <v/>
      </c>
      <c r="DK8" s="103" t="str">
        <f>IF(DK$3="","",INDEX('Typy - chronologicznie'!$H$75:$L$121,MATCH(DK$3,'Typy - chronologicznie'!$A$75:$A$121,0),MATCH($C8,'Typy - chronologicznie'!$H$1:$L$1,0)))</f>
        <v>BEL</v>
      </c>
      <c r="DL8" s="104" t="str">
        <f>IF(DL$3="","",INDEX('Typy - chronologicznie'!$H$75:$L$121,MATCH(DL$3,'Typy - chronologicznie'!$A$75:$A$121,0),MATCH($C8,'Typy - chronologicznie'!$H$1:$L$1,0)))</f>
        <v>EGY</v>
      </c>
      <c r="DM8" s="105" t="str">
        <f>IF(DM$3="","",INDEX('Typy - chronologicznie'!$H$75:$L$121,MATCH(DM$3,'Typy - chronologicznie'!$A$75:$A$121,0),MATCH($C8,'Typy - chronologicznie'!$H$1:$L$1,0)))</f>
        <v>IRN</v>
      </c>
      <c r="DN8" s="132" t="str">
        <f>IF(DN$3="","",INDEX('Typy - chronologicznie'!$H$75:$L$121,MATCH(DN$3,'Typy - chronologicznie'!$A$75:$A$121,0),MATCH($C8,'Typy - chronologicznie'!$H$1:$L$1,0)))</f>
        <v/>
      </c>
      <c r="DO8" s="103" t="str">
        <f>IF(DO$3="","",INDEX('Typy - chronologicznie'!$H$75:$L$121,MATCH(DO$3,'Typy - chronologicznie'!$A$75:$A$121,0),MATCH($C8,'Typy - chronologicznie'!$H$1:$L$1,0)))</f>
        <v>ESP</v>
      </c>
      <c r="DP8" s="104" t="str">
        <f>IF(DP$3="","",INDEX('Typy - chronologicznie'!$H$75:$L$121,MATCH(DP$3,'Typy - chronologicznie'!$A$75:$A$121,0),MATCH($C8,'Typy - chronologicznie'!$H$1:$L$1,0)))</f>
        <v>URU</v>
      </c>
      <c r="DQ8" s="105" t="str">
        <f>IF(DQ$3="","",INDEX('Typy - chronologicznie'!$H$75:$L$121,MATCH(DQ$3,'Typy - chronologicznie'!$A$75:$A$121,0),MATCH($C8,'Typy - chronologicznie'!$H$1:$L$1,0)))</f>
        <v>KSA</v>
      </c>
      <c r="DR8" s="132" t="str">
        <f>IF(DR$3="","",INDEX('Typy - chronologicznie'!$H$75:$L$121,MATCH(DR$3,'Typy - chronologicznie'!$A$75:$A$121,0),MATCH($C8,'Typy - chronologicznie'!$H$1:$L$1,0)))</f>
        <v/>
      </c>
      <c r="DS8" s="103" t="str">
        <f>IF(DS$3="","",INDEX('Typy - chronologicznie'!$H$75:$L$121,MATCH(DS$3,'Typy - chronologicznie'!$A$75:$A$121,0),MATCH($C8,'Typy - chronologicznie'!$H$1:$L$1,0)))</f>
        <v>FRA</v>
      </c>
      <c r="DT8" s="104" t="str">
        <f>IF(DT$3="","",INDEX('Typy - chronologicznie'!$H$75:$L$121,MATCH(DT$3,'Typy - chronologicznie'!$A$75:$A$121,0),MATCH($C8,'Typy - chronologicznie'!$H$1:$L$1,0)))</f>
        <v>NOR</v>
      </c>
      <c r="DU8" s="105" t="str">
        <f>IF(DU$3="","",INDEX('Typy - chronologicznie'!$H$75:$L$121,MATCH(DU$3,'Typy - chronologicznie'!$A$75:$A$121,0),MATCH($C8,'Typy - chronologicznie'!$H$1:$L$1,0)))</f>
        <v/>
      </c>
      <c r="DV8" s="132" t="str">
        <f>IF(DV$3="","",INDEX('Typy - chronologicznie'!$H$75:$L$121,MATCH(DV$3,'Typy - chronologicznie'!$A$75:$A$121,0),MATCH($C8,'Typy - chronologicznie'!$H$1:$L$1,0)))</f>
        <v/>
      </c>
      <c r="DW8" s="103" t="str">
        <f>IF(DW$3="","",INDEX('Typy - chronologicznie'!$H$75:$L$121,MATCH(DW$3,'Typy - chronologicznie'!$A$75:$A$121,0),MATCH($C8,'Typy - chronologicznie'!$H$1:$L$1,0)))</f>
        <v>ARG</v>
      </c>
      <c r="DX8" s="104" t="str">
        <f>IF(DX$3="","",INDEX('Typy - chronologicznie'!$H$75:$L$121,MATCH(DX$3,'Typy - chronologicznie'!$A$75:$A$121,0),MATCH($C8,'Typy - chronologicznie'!$H$1:$L$1,0)))</f>
        <v>AUT</v>
      </c>
      <c r="DY8" s="105" t="str">
        <f>IF(DY$3="","",INDEX('Typy - chronologicznie'!$H$75:$L$121,MATCH(DY$3,'Typy - chronologicznie'!$A$75:$A$121,0),MATCH($C8,'Typy - chronologicznie'!$H$1:$L$1,0)))</f>
        <v/>
      </c>
      <c r="DZ8" s="132" t="str">
        <f>IF(DZ$3="","",INDEX('Typy - chronologicznie'!$H$75:$L$121,MATCH(DZ$3,'Typy - chronologicznie'!$A$75:$A$121,0),MATCH($C8,'Typy - chronologicznie'!$H$1:$L$1,0)))</f>
        <v/>
      </c>
      <c r="EA8" s="103" t="str">
        <f>IF(EA$3="","",INDEX('Typy - chronologicznie'!$H$75:$L$121,MATCH(EA$3,'Typy - chronologicznie'!$A$75:$A$121,0),MATCH($C8,'Typy - chronologicznie'!$H$1:$L$1,0)))</f>
        <v>POR</v>
      </c>
      <c r="EB8" s="104" t="str">
        <f>IF(EB$3="","",INDEX('Typy - chronologicznie'!$H$75:$L$121,MATCH(EB$3,'Typy - chronologicznie'!$A$75:$A$121,0),MATCH($C8,'Typy - chronologicznie'!$H$1:$L$1,0)))</f>
        <v>COL</v>
      </c>
      <c r="EC8" s="105" t="str">
        <f>IF(EC$3="","",INDEX('Typy - chronologicznie'!$H$75:$L$121,MATCH(EC$3,'Typy - chronologicznie'!$A$75:$A$121,0),MATCH($C8,'Typy - chronologicznie'!$H$1:$L$1,0)))</f>
        <v/>
      </c>
      <c r="ED8" s="132" t="str">
        <f>IF(ED$3="","",INDEX('Typy - chronologicznie'!$H$75:$L$121,MATCH(ED$3,'Typy - chronologicznie'!$A$75:$A$121,0),MATCH($C8,'Typy - chronologicznie'!$H$1:$L$1,0)))</f>
        <v/>
      </c>
      <c r="EE8" s="103" t="str">
        <f>IF(EE$3="","",INDEX('Typy - chronologicznie'!$H$75:$L$121,MATCH(EE$3,'Typy - chronologicznie'!$A$75:$A$121,0),MATCH($C8,'Typy - chronologicznie'!$H$1:$L$1,0)))</f>
        <v>ENG</v>
      </c>
      <c r="EF8" s="104" t="str">
        <f>IF(EF$3="","",INDEX('Typy - chronologicznie'!$H$75:$L$121,MATCH(EF$3,'Typy - chronologicznie'!$A$75:$A$121,0),MATCH($C8,'Typy - chronologicznie'!$H$1:$L$1,0)))</f>
        <v>CRO</v>
      </c>
      <c r="EG8" s="105" t="str">
        <f>IF(EG$3="","",INDEX('Typy - chronologicznie'!$H$75:$L$121,MATCH(EG$3,'Typy - chronologicznie'!$A$75:$A$121,0),MATCH($C8,'Typy - chronologicznie'!$H$1:$L$1,0)))</f>
        <v/>
      </c>
      <c r="EH8" s="131"/>
      <c r="EI8" s="133" t="str">
        <f>IF(EI$3="","",INDEX('Typy - chronologicznie'!$H$124:$L$124,MATCH(EI$3,'Typy - chronologicznie'!$A$124:$A$124,0),MATCH($C8,'Typy - chronologicznie'!$H$1:$L$1,0)))</f>
        <v>ESP</v>
      </c>
    </row>
    <row r="11" spans="1:139" x14ac:dyDescent="0.25">
      <c r="E11" s="68"/>
      <c r="F11" s="68"/>
      <c r="G11" s="68"/>
      <c r="H11" s="68"/>
      <c r="J11" s="69"/>
      <c r="K11" s="69"/>
      <c r="L11" s="69"/>
      <c r="M11" s="69"/>
      <c r="N11" s="69"/>
      <c r="O11" s="69"/>
    </row>
  </sheetData>
  <sortState xmlns:xlrd2="http://schemas.microsoft.com/office/spreadsheetml/2017/richdata2" ref="B4:H8">
    <sortCondition ref="B4:B8"/>
  </sortState>
  <mergeCells count="4">
    <mergeCell ref="E2:H2"/>
    <mergeCell ref="B1:O1"/>
    <mergeCell ref="J2:L3"/>
    <mergeCell ref="M2:O3"/>
  </mergeCells>
  <phoneticPr fontId="0" type="noConversion"/>
  <conditionalFormatting sqref="R4:CK8">
    <cfRule type="expression" dxfId="17" priority="13" stopIfTrue="1">
      <formula>IF(R$2=R4,1,0)</formula>
    </cfRule>
    <cfRule type="expression" dxfId="16" priority="14" stopIfTrue="1">
      <formula>IF(R$2="",0,IF(AND((LEFT(R$2,1)=RIGHT(R$2,1)),(LEFT(R4,1)=RIGHT(R4,1))),1,0))</formula>
    </cfRule>
    <cfRule type="expression" dxfId="15" priority="15" stopIfTrue="1">
      <formula>IF(AND((LEFT(R$2,1)&lt;RIGHT(R$2,1)),(LEFT(R4,1)&lt;RIGHT(R4,1))),1,IF(AND((LEFT(R$2,1)&gt;RIGHT(R$2,1)),(LEFT(R4,1)&gt;RIGHT(R4,1))),1,0))</formula>
    </cfRule>
  </conditionalFormatting>
  <conditionalFormatting sqref="CM4:CO8 CQ4:CS8 CU4:CW8 CY4:DA8 DC4:DE8 DG4:DI8 DK4:DM8 DO4:DQ8 DS4:DU8 DW4:DY8 EA4:EC8 EE4:EG8">
    <cfRule type="expression" dxfId="14" priority="16" stopIfTrue="1">
      <formula>IF(CM$2="",0,IF(CM4=CM$2,1,0))</formula>
    </cfRule>
    <cfRule type="expression" dxfId="13" priority="17" stopIfTrue="1">
      <formula>IF(CM4="",0,IF(OR(CK$2=CM4,CL$2=CM4,CN$2=CM4,AND(CO$3&lt;&gt;"M",CO$2=CM4)),1,0))</formula>
    </cfRule>
  </conditionalFormatting>
  <conditionalFormatting sqref="EI4:EI8">
    <cfRule type="expression" dxfId="12" priority="25" stopIfTrue="1">
      <formula>IF(EI$2="",0,IF(EI4=EI$2,1,0))</formula>
    </cfRule>
  </conditionalFormatting>
  <pageMargins left="0.39370078740157483" right="0.39370078740157483" top="0.39370078740157483" bottom="0.39370078740157483" header="0.51181102362204722" footer="0.51181102362204722"/>
  <pageSetup paperSize="9" orientation="portrait" horizontalDpi="4294967294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0DEAF2-984F-4CC7-8FF6-FEC0F9E219B4}">
  <sheetPr codeName="Arkusz2"/>
  <dimension ref="A1:DW172"/>
  <sheetViews>
    <sheetView workbookViewId="0">
      <pane xSplit="7" ySplit="1" topLeftCell="H2" activePane="bottomRight" state="frozen"/>
      <selection activeCell="K4" sqref="K4"/>
      <selection pane="topRight" activeCell="K4" sqref="K4"/>
      <selection pane="bottomLeft" activeCell="K4" sqref="K4"/>
      <selection pane="bottomRight" activeCell="F2" sqref="F2"/>
    </sheetView>
  </sheetViews>
  <sheetFormatPr defaultColWidth="9.28515625" defaultRowHeight="18" x14ac:dyDescent="0.25"/>
  <cols>
    <col min="1" max="1" width="3" style="4" customWidth="1"/>
    <col min="2" max="2" width="3.28515625" style="4" bestFit="1" customWidth="1"/>
    <col min="3" max="3" width="6.28515625" style="4" bestFit="1" customWidth="1"/>
    <col min="4" max="4" width="6" style="4" bestFit="1" customWidth="1"/>
    <col min="5" max="5" width="34.7109375" style="4" bestFit="1" customWidth="1"/>
    <col min="6" max="6" width="9.7109375" style="3" bestFit="1" customWidth="1"/>
    <col min="7" max="7" width="4" style="4" customWidth="1"/>
    <col min="8" max="12" width="6.7109375" style="5" customWidth="1"/>
    <col min="13" max="13" width="5.7109375" style="5" customWidth="1"/>
    <col min="14" max="14" width="5.7109375" style="6" customWidth="1"/>
    <col min="15" max="15" width="5.7109375" style="5" customWidth="1"/>
    <col min="16" max="16" width="5.7109375" style="7" customWidth="1"/>
    <col min="17" max="17" width="5.7109375" style="5" customWidth="1"/>
    <col min="18" max="18" width="5.7109375" style="6" customWidth="1"/>
    <col min="19" max="19" width="5.7109375" style="5" customWidth="1"/>
    <col min="20" max="20" width="5.7109375" style="6" customWidth="1"/>
    <col min="21" max="21" width="5.7109375" style="5" customWidth="1"/>
    <col min="22" max="22" width="5.7109375" style="7" customWidth="1"/>
    <col min="23" max="23" width="5.7109375" style="5" customWidth="1"/>
    <col min="24" max="24" width="5.7109375" style="6" customWidth="1"/>
    <col min="25" max="25" width="5.7109375" style="5" customWidth="1"/>
    <col min="26" max="26" width="5.7109375" style="7" customWidth="1"/>
    <col min="27" max="27" width="5.7109375" style="5" customWidth="1"/>
    <col min="28" max="28" width="5.7109375" style="6" customWidth="1"/>
    <col min="29" max="29" width="5.7109375" style="5" customWidth="1"/>
    <col min="30" max="30" width="5.7109375" style="6" customWidth="1"/>
    <col min="31" max="31" width="5.7109375" style="5" customWidth="1"/>
    <col min="32" max="32" width="5.7109375" style="6" customWidth="1"/>
    <col min="33" max="33" width="5.7109375" style="5" customWidth="1"/>
    <col min="34" max="34" width="5.7109375" style="6" customWidth="1"/>
    <col min="35" max="35" width="5.7109375" style="5" customWidth="1"/>
    <col min="36" max="36" width="5.7109375" style="6" customWidth="1"/>
    <col min="37" max="37" width="5.7109375" style="5" customWidth="1"/>
    <col min="38" max="38" width="5.7109375" style="6" customWidth="1"/>
    <col min="39" max="39" width="5.7109375" style="5" customWidth="1"/>
    <col min="40" max="40" width="5.7109375" style="4" customWidth="1"/>
    <col min="41" max="41" width="5.7109375" style="5" customWidth="1"/>
    <col min="42" max="42" width="5.7109375" style="6" customWidth="1"/>
    <col min="43" max="16384" width="9.28515625" style="6"/>
  </cols>
  <sheetData>
    <row r="1" spans="1:127" s="3" customFormat="1" ht="101.25" customHeight="1" thickBot="1" x14ac:dyDescent="0.3">
      <c r="A1" s="25" t="s">
        <v>4</v>
      </c>
      <c r="B1" s="26" t="s">
        <v>5</v>
      </c>
      <c r="C1" s="26" t="s">
        <v>6</v>
      </c>
      <c r="D1" s="26" t="s">
        <v>7</v>
      </c>
      <c r="E1" s="26" t="s">
        <v>8</v>
      </c>
      <c r="F1" s="33" t="s">
        <v>9</v>
      </c>
      <c r="G1" s="27"/>
      <c r="H1" s="159" t="s">
        <v>230</v>
      </c>
      <c r="I1" s="94" t="s">
        <v>229</v>
      </c>
      <c r="J1" s="94" t="s">
        <v>228</v>
      </c>
      <c r="K1" s="94" t="s">
        <v>227</v>
      </c>
      <c r="L1" s="160" t="s">
        <v>226</v>
      </c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"/>
      <c r="AP1" s="1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</row>
    <row r="2" spans="1:127" x14ac:dyDescent="0.25">
      <c r="A2" s="22">
        <v>1</v>
      </c>
      <c r="B2" s="23" t="s">
        <v>10</v>
      </c>
      <c r="C2" s="23" t="str">
        <f>INDEX('Typy - wg grup'!$B$2:$B$145,MATCH($A2,'Typy - wg grup'!$A$2:$A$145,0))</f>
        <v>11.06.</v>
      </c>
      <c r="D2" s="142">
        <v>0.875</v>
      </c>
      <c r="E2" s="23" t="str">
        <f>INDEX('Typy - wg grup'!$C$2:$C$145,MATCH($A2,'Typy - wg grup'!$A$2:$A$145,0))</f>
        <v>Meksyk - RPA</v>
      </c>
      <c r="F2" s="36" t="s">
        <v>68</v>
      </c>
      <c r="G2" s="145"/>
      <c r="H2" s="97" t="str">
        <f>INDEX('Typy - wg grup'!$F$2:$J$145,MATCH($A2,'Typy - wg grup'!$A$2:$A$145,0),MATCH(H$1,'Typy - wg grup'!$F$1:$J$1,0))</f>
        <v>2-0</v>
      </c>
      <c r="I2" s="99" t="str">
        <f>INDEX('Typy - wg grup'!$F$2:$J$145,MATCH($A2,'Typy - wg grup'!$A$2:$A$145,0),MATCH(I$1,'Typy - wg grup'!$F$1:$J$1,0))</f>
        <v>2-0</v>
      </c>
      <c r="J2" s="99" t="str">
        <f>INDEX('Typy - wg grup'!$F$2:$J$145,MATCH($A2,'Typy - wg grup'!$A$2:$A$145,0),MATCH(J$1,'Typy - wg grup'!$F$1:$J$1,0))</f>
        <v>2-0</v>
      </c>
      <c r="K2" s="99" t="str">
        <f>INDEX('Typy - wg grup'!$F$2:$J$145,MATCH($A2,'Typy - wg grup'!$A$2:$A$145,0),MATCH(K$1,'Typy - wg grup'!$F$1:$J$1,0))</f>
        <v>2-0</v>
      </c>
      <c r="L2" s="100" t="str">
        <f>INDEX('Typy - wg grup'!$F$2:$J$145,MATCH($A2,'Typy - wg grup'!$A$2:$A$145,0),MATCH(L$1,'Typy - wg grup'!$F$1:$J$1,0))</f>
        <v>2-0</v>
      </c>
      <c r="N2" s="15"/>
      <c r="P2" s="14"/>
      <c r="R2" s="15"/>
      <c r="T2" s="15"/>
      <c r="V2" s="14"/>
      <c r="X2" s="15"/>
      <c r="Z2" s="14"/>
      <c r="AB2" s="15"/>
      <c r="AD2" s="15"/>
      <c r="AF2" s="15"/>
      <c r="AH2" s="15"/>
      <c r="AJ2" s="15"/>
      <c r="AL2" s="15"/>
      <c r="AN2" s="16"/>
      <c r="AP2" s="15"/>
    </row>
    <row r="3" spans="1:127" x14ac:dyDescent="0.25">
      <c r="A3" s="19">
        <v>2</v>
      </c>
      <c r="B3" s="4" t="s">
        <v>10</v>
      </c>
      <c r="C3" s="4" t="str">
        <f>INDEX('Typy - wg grup'!$B$2:$B$145,MATCH($A3,'Typy - wg grup'!$A$2:$A$145,0))</f>
        <v>12.06.</v>
      </c>
      <c r="D3" s="20">
        <v>0.16666666666666666</v>
      </c>
      <c r="E3" s="4" t="str">
        <f>INDEX('Typy - wg grup'!$C$2:$C$145,MATCH($A3,'Typy - wg grup'!$A$2:$A$145,0))</f>
        <v>Korea Południowa - Czechy</v>
      </c>
      <c r="F3" s="34" t="s">
        <v>65</v>
      </c>
      <c r="G3" s="138"/>
      <c r="H3" s="101" t="str">
        <f>INDEX('Typy - wg grup'!$F$2:$J$145,MATCH($A3,'Typy - wg grup'!$A$2:$A$145,0),MATCH(H$1,'Typy - wg grup'!$F$1:$J$1,0))</f>
        <v>1-1</v>
      </c>
      <c r="I3" s="98" t="str">
        <f>INDEX('Typy - wg grup'!$F$2:$J$145,MATCH($A3,'Typy - wg grup'!$A$2:$A$145,0),MATCH(I$1,'Typy - wg grup'!$F$1:$J$1,0))</f>
        <v>1-1</v>
      </c>
      <c r="J3" s="98" t="str">
        <f>INDEX('Typy - wg grup'!$F$2:$J$145,MATCH($A3,'Typy - wg grup'!$A$2:$A$145,0),MATCH(J$1,'Typy - wg grup'!$F$1:$J$1,0))</f>
        <v>1-1</v>
      </c>
      <c r="K3" s="98" t="str">
        <f>INDEX('Typy - wg grup'!$F$2:$J$145,MATCH($A3,'Typy - wg grup'!$A$2:$A$145,0),MATCH(K$1,'Typy - wg grup'!$F$1:$J$1,0))</f>
        <v>1-1</v>
      </c>
      <c r="L3" s="102" t="str">
        <f>INDEX('Typy - wg grup'!$F$2:$J$145,MATCH($A3,'Typy - wg grup'!$A$2:$A$145,0),MATCH(L$1,'Typy - wg grup'!$F$1:$J$1,0))</f>
        <v>1-1</v>
      </c>
      <c r="N3" s="15"/>
      <c r="P3" s="14"/>
      <c r="R3" s="15"/>
      <c r="T3" s="15"/>
      <c r="V3" s="14"/>
      <c r="X3" s="15"/>
      <c r="Z3" s="14"/>
      <c r="AB3" s="15"/>
      <c r="AD3" s="15"/>
      <c r="AF3" s="15"/>
      <c r="AH3" s="15"/>
      <c r="AJ3" s="15"/>
      <c r="AL3" s="15"/>
      <c r="AN3" s="16"/>
      <c r="AP3" s="15"/>
    </row>
    <row r="4" spans="1:127" x14ac:dyDescent="0.25">
      <c r="A4" s="19">
        <v>3</v>
      </c>
      <c r="B4" s="4" t="s">
        <v>11</v>
      </c>
      <c r="C4" s="4" t="str">
        <f>INDEX('Typy - wg grup'!$B$2:$B$145,MATCH($A4,'Typy - wg grup'!$A$2:$A$145,0))</f>
        <v>12.06.</v>
      </c>
      <c r="D4" s="20">
        <v>0.875</v>
      </c>
      <c r="E4" s="4" t="str">
        <f>INDEX('Typy - wg grup'!$C$2:$C$145,MATCH($A4,'Typy - wg grup'!$A$2:$A$145,0))</f>
        <v>Kanada - Bośnia i Hercegowina</v>
      </c>
      <c r="F4" s="34" t="s">
        <v>70</v>
      </c>
      <c r="G4" s="138"/>
      <c r="H4" s="101" t="str">
        <f>INDEX('Typy - wg grup'!$F$2:$J$145,MATCH($A4,'Typy - wg grup'!$A$2:$A$145,0),MATCH(H$1,'Typy - wg grup'!$F$1:$J$1,0))</f>
        <v>2-0</v>
      </c>
      <c r="I4" s="98" t="str">
        <f>INDEX('Typy - wg grup'!$F$2:$J$145,MATCH($A4,'Typy - wg grup'!$A$2:$A$145,0),MATCH(I$1,'Typy - wg grup'!$F$1:$J$1,0))</f>
        <v>2-1</v>
      </c>
      <c r="J4" s="98" t="str">
        <f>INDEX('Typy - wg grup'!$F$2:$J$145,MATCH($A4,'Typy - wg grup'!$A$2:$A$145,0),MATCH(J$1,'Typy - wg grup'!$F$1:$J$1,0))</f>
        <v>1-1</v>
      </c>
      <c r="K4" s="98" t="str">
        <f>INDEX('Typy - wg grup'!$F$2:$J$145,MATCH($A4,'Typy - wg grup'!$A$2:$A$145,0),MATCH(K$1,'Typy - wg grup'!$F$1:$J$1,0))</f>
        <v>1-1</v>
      </c>
      <c r="L4" s="102" t="str">
        <f>INDEX('Typy - wg grup'!$F$2:$J$145,MATCH($A4,'Typy - wg grup'!$A$2:$A$145,0),MATCH(L$1,'Typy - wg grup'!$F$1:$J$1,0))</f>
        <v>2-0</v>
      </c>
      <c r="N4" s="15"/>
      <c r="P4" s="14"/>
      <c r="R4" s="15"/>
      <c r="T4" s="15"/>
      <c r="V4" s="14"/>
      <c r="X4" s="15"/>
      <c r="Z4" s="14"/>
      <c r="AB4" s="15"/>
      <c r="AD4" s="15"/>
      <c r="AF4" s="15"/>
      <c r="AH4" s="15"/>
      <c r="AJ4" s="15"/>
      <c r="AL4" s="15"/>
      <c r="AN4" s="16"/>
      <c r="AP4" s="15"/>
    </row>
    <row r="5" spans="1:127" x14ac:dyDescent="0.25">
      <c r="A5" s="19">
        <v>4</v>
      </c>
      <c r="B5" s="4" t="s">
        <v>13</v>
      </c>
      <c r="C5" s="4" t="str">
        <f>INDEX('Typy - wg grup'!$B$2:$B$145,MATCH($A5,'Typy - wg grup'!$A$2:$A$145,0))</f>
        <v>13.06.</v>
      </c>
      <c r="D5" s="20">
        <v>0.125</v>
      </c>
      <c r="E5" s="4" t="str">
        <f>INDEX('Typy - wg grup'!$C$2:$C$145,MATCH($A5,'Typy - wg grup'!$A$2:$A$145,0))</f>
        <v>USA - Paragwaj</v>
      </c>
      <c r="F5" s="34" t="s">
        <v>231</v>
      </c>
      <c r="G5" s="138"/>
      <c r="H5" s="101" t="str">
        <f>INDEX('Typy - wg grup'!$F$2:$J$145,MATCH($A5,'Typy - wg grup'!$A$2:$A$145,0),MATCH(H$1,'Typy - wg grup'!$F$1:$J$1,0))</f>
        <v>2-1</v>
      </c>
      <c r="I5" s="98" t="str">
        <f>INDEX('Typy - wg grup'!$F$2:$J$145,MATCH($A5,'Typy - wg grup'!$A$2:$A$145,0),MATCH(I$1,'Typy - wg grup'!$F$1:$J$1,0))</f>
        <v>2-1</v>
      </c>
      <c r="J5" s="98" t="str">
        <f>INDEX('Typy - wg grup'!$F$2:$J$145,MATCH($A5,'Typy - wg grup'!$A$2:$A$145,0),MATCH(J$1,'Typy - wg grup'!$F$1:$J$1,0))</f>
        <v>2-1</v>
      </c>
      <c r="K5" s="98" t="str">
        <f>INDEX('Typy - wg grup'!$F$2:$J$145,MATCH($A5,'Typy - wg grup'!$A$2:$A$145,0),MATCH(K$1,'Typy - wg grup'!$F$1:$J$1,0))</f>
        <v>2-0</v>
      </c>
      <c r="L5" s="102" t="str">
        <f>INDEX('Typy - wg grup'!$F$2:$J$145,MATCH($A5,'Typy - wg grup'!$A$2:$A$145,0),MATCH(L$1,'Typy - wg grup'!$F$1:$J$1,0))</f>
        <v>2-0</v>
      </c>
      <c r="N5" s="15"/>
      <c r="P5" s="14"/>
      <c r="R5" s="15"/>
      <c r="T5" s="15"/>
      <c r="V5" s="14"/>
      <c r="X5" s="15"/>
      <c r="Z5" s="14"/>
      <c r="AB5" s="15"/>
      <c r="AD5" s="15"/>
      <c r="AF5" s="15"/>
      <c r="AH5" s="15"/>
      <c r="AJ5" s="15"/>
      <c r="AL5" s="15"/>
      <c r="AN5" s="16"/>
      <c r="AP5" s="15"/>
    </row>
    <row r="6" spans="1:127" x14ac:dyDescent="0.25">
      <c r="A6" s="19">
        <v>5</v>
      </c>
      <c r="B6" s="4" t="s">
        <v>12</v>
      </c>
      <c r="C6" s="4" t="str">
        <f>INDEX('Typy - wg grup'!$B$2:$B$145,MATCH($A6,'Typy - wg grup'!$A$2:$A$145,0))</f>
        <v>14.06.</v>
      </c>
      <c r="D6" s="20">
        <v>0.125</v>
      </c>
      <c r="E6" s="4" t="str">
        <f>INDEX('Typy - wg grup'!$C$2:$C$145,MATCH($A6,'Typy - wg grup'!$A$2:$A$145,0))</f>
        <v>Haiti - Szkocja</v>
      </c>
      <c r="F6" s="34" t="s">
        <v>212</v>
      </c>
      <c r="G6" s="138"/>
      <c r="H6" s="101" t="str">
        <f>INDEX('Typy - wg grup'!$F$2:$J$145,MATCH($A6,'Typy - wg grup'!$A$2:$A$145,0),MATCH(H$1,'Typy - wg grup'!$F$1:$J$1,0))</f>
        <v>1-1</v>
      </c>
      <c r="I6" s="98" t="str">
        <f>INDEX('Typy - wg grup'!$F$2:$J$145,MATCH($A6,'Typy - wg grup'!$A$2:$A$145,0),MATCH(I$1,'Typy - wg grup'!$F$1:$J$1,0))</f>
        <v>0-2</v>
      </c>
      <c r="J6" s="98" t="str">
        <f>INDEX('Typy - wg grup'!$F$2:$J$145,MATCH($A6,'Typy - wg grup'!$A$2:$A$145,0),MATCH(J$1,'Typy - wg grup'!$F$1:$J$1,0))</f>
        <v>0-2</v>
      </c>
      <c r="K6" s="98" t="str">
        <f>INDEX('Typy - wg grup'!$F$2:$J$145,MATCH($A6,'Typy - wg grup'!$A$2:$A$145,0),MATCH(K$1,'Typy - wg grup'!$F$1:$J$1,0))</f>
        <v>1-0</v>
      </c>
      <c r="L6" s="102" t="str">
        <f>INDEX('Typy - wg grup'!$F$2:$J$145,MATCH($A6,'Typy - wg grup'!$A$2:$A$145,0),MATCH(L$1,'Typy - wg grup'!$F$1:$J$1,0))</f>
        <v>0-2</v>
      </c>
      <c r="N6" s="15"/>
      <c r="P6" s="14"/>
      <c r="R6" s="15"/>
      <c r="T6" s="15"/>
      <c r="V6" s="14"/>
      <c r="X6" s="15"/>
      <c r="Z6" s="14"/>
      <c r="AB6" s="15"/>
      <c r="AD6" s="15"/>
      <c r="AF6" s="15"/>
      <c r="AH6" s="15"/>
      <c r="AJ6" s="15"/>
      <c r="AL6" s="15"/>
      <c r="AN6" s="16"/>
      <c r="AP6" s="15"/>
    </row>
    <row r="7" spans="1:127" x14ac:dyDescent="0.25">
      <c r="A7" s="19">
        <v>6</v>
      </c>
      <c r="B7" s="4" t="s">
        <v>13</v>
      </c>
      <c r="C7" s="4" t="str">
        <f>INDEX('Typy - wg grup'!$B$2:$B$145,MATCH($A7,'Typy - wg grup'!$A$2:$A$145,0))</f>
        <v>14.06.</v>
      </c>
      <c r="D7" s="20">
        <v>0.25</v>
      </c>
      <c r="E7" s="4" t="str">
        <f>INDEX('Typy - wg grup'!$C$2:$C$145,MATCH($A7,'Typy - wg grup'!$A$2:$A$145,0))</f>
        <v>Australia - Turcja</v>
      </c>
      <c r="F7" s="34" t="s">
        <v>68</v>
      </c>
      <c r="G7" s="138"/>
      <c r="H7" s="101" t="str">
        <f>INDEX('Typy - wg grup'!$F$2:$J$145,MATCH($A7,'Typy - wg grup'!$A$2:$A$145,0),MATCH(H$1,'Typy - wg grup'!$F$1:$J$1,0))</f>
        <v>1-1</v>
      </c>
      <c r="I7" s="98" t="str">
        <f>INDEX('Typy - wg grup'!$F$2:$J$145,MATCH($A7,'Typy - wg grup'!$A$2:$A$145,0),MATCH(I$1,'Typy - wg grup'!$F$1:$J$1,0))</f>
        <v>1-1</v>
      </c>
      <c r="J7" s="98" t="str">
        <f>INDEX('Typy - wg grup'!$F$2:$J$145,MATCH($A7,'Typy - wg grup'!$A$2:$A$145,0),MATCH(J$1,'Typy - wg grup'!$F$1:$J$1,0))</f>
        <v>1-2</v>
      </c>
      <c r="K7" s="98" t="str">
        <f>INDEX('Typy - wg grup'!$F$2:$J$145,MATCH($A7,'Typy - wg grup'!$A$2:$A$145,0),MATCH(K$1,'Typy - wg grup'!$F$1:$J$1,0))</f>
        <v>1-1</v>
      </c>
      <c r="L7" s="102" t="str">
        <f>INDEX('Typy - wg grup'!$F$2:$J$145,MATCH($A7,'Typy - wg grup'!$A$2:$A$145,0),MATCH(L$1,'Typy - wg grup'!$F$1:$J$1,0))</f>
        <v>1-1</v>
      </c>
      <c r="N7" s="15"/>
      <c r="P7" s="14"/>
      <c r="R7" s="15"/>
      <c r="T7" s="15"/>
      <c r="V7" s="14"/>
      <c r="X7" s="15"/>
      <c r="Z7" s="14"/>
      <c r="AB7" s="15"/>
      <c r="AD7" s="15"/>
      <c r="AF7" s="15"/>
      <c r="AH7" s="15"/>
      <c r="AJ7" s="15"/>
      <c r="AL7" s="15"/>
      <c r="AN7" s="16"/>
      <c r="AP7" s="15"/>
    </row>
    <row r="8" spans="1:127" x14ac:dyDescent="0.25">
      <c r="A8" s="19">
        <v>7</v>
      </c>
      <c r="B8" s="4" t="s">
        <v>12</v>
      </c>
      <c r="C8" s="4" t="str">
        <f>INDEX('Typy - wg grup'!$B$2:$B$145,MATCH($A8,'Typy - wg grup'!$A$2:$A$145,0))</f>
        <v>14.06.</v>
      </c>
      <c r="D8" s="20">
        <v>0</v>
      </c>
      <c r="E8" s="4" t="str">
        <f>INDEX('Typy - wg grup'!$C$2:$C$145,MATCH($A8,'Typy - wg grup'!$A$2:$A$145,0))</f>
        <v>Brazylia - Maroko</v>
      </c>
      <c r="F8" s="34" t="s">
        <v>70</v>
      </c>
      <c r="G8" s="138"/>
      <c r="H8" s="101" t="str">
        <f>INDEX('Typy - wg grup'!$F$2:$J$145,MATCH($A8,'Typy - wg grup'!$A$2:$A$145,0),MATCH(H$1,'Typy - wg grup'!$F$1:$J$1,0))</f>
        <v>3-0</v>
      </c>
      <c r="I8" s="98" t="str">
        <f>INDEX('Typy - wg grup'!$F$2:$J$145,MATCH($A8,'Typy - wg grup'!$A$2:$A$145,0),MATCH(I$1,'Typy - wg grup'!$F$1:$J$1,0))</f>
        <v>2-1</v>
      </c>
      <c r="J8" s="98" t="str">
        <f>INDEX('Typy - wg grup'!$F$2:$J$145,MATCH($A8,'Typy - wg grup'!$A$2:$A$145,0),MATCH(J$1,'Typy - wg grup'!$F$1:$J$1,0))</f>
        <v>2-1</v>
      </c>
      <c r="K8" s="98" t="str">
        <f>INDEX('Typy - wg grup'!$F$2:$J$145,MATCH($A8,'Typy - wg grup'!$A$2:$A$145,0),MATCH(K$1,'Typy - wg grup'!$F$1:$J$1,0))</f>
        <v>2-0</v>
      </c>
      <c r="L8" s="102" t="str">
        <f>INDEX('Typy - wg grup'!$F$2:$J$145,MATCH($A8,'Typy - wg grup'!$A$2:$A$145,0),MATCH(L$1,'Typy - wg grup'!$F$1:$J$1,0))</f>
        <v>2-1</v>
      </c>
      <c r="N8" s="15"/>
      <c r="P8" s="14"/>
      <c r="R8" s="15"/>
      <c r="T8" s="15"/>
      <c r="V8" s="14"/>
      <c r="X8" s="15"/>
      <c r="Z8" s="14"/>
      <c r="AB8" s="15"/>
      <c r="AD8" s="15"/>
      <c r="AF8" s="15"/>
      <c r="AH8" s="15"/>
      <c r="AJ8" s="15"/>
      <c r="AL8" s="15"/>
      <c r="AN8" s="16"/>
      <c r="AP8" s="15"/>
    </row>
    <row r="9" spans="1:127" x14ac:dyDescent="0.25">
      <c r="A9" s="19">
        <v>8</v>
      </c>
      <c r="B9" s="4" t="s">
        <v>11</v>
      </c>
      <c r="C9" s="4" t="str">
        <f>INDEX('Typy - wg grup'!$B$2:$B$145,MATCH($A9,'Typy - wg grup'!$A$2:$A$145,0))</f>
        <v>13.06.</v>
      </c>
      <c r="D9" s="20">
        <v>0.875</v>
      </c>
      <c r="E9" s="4" t="str">
        <f>INDEX('Typy - wg grup'!$C$2:$C$145,MATCH($A9,'Typy - wg grup'!$A$2:$A$145,0))</f>
        <v>Katar - Szwajcaria</v>
      </c>
      <c r="F9" s="34" t="s">
        <v>70</v>
      </c>
      <c r="G9" s="138"/>
      <c r="H9" s="101" t="str">
        <f>INDEX('Typy - wg grup'!$F$2:$J$145,MATCH($A9,'Typy - wg grup'!$A$2:$A$145,0),MATCH(H$1,'Typy - wg grup'!$F$1:$J$1,0))</f>
        <v>1-1</v>
      </c>
      <c r="I9" s="98" t="str">
        <f>INDEX('Typy - wg grup'!$F$2:$J$145,MATCH($A9,'Typy - wg grup'!$A$2:$A$145,0),MATCH(I$1,'Typy - wg grup'!$F$1:$J$1,0))</f>
        <v>0-2</v>
      </c>
      <c r="J9" s="98" t="str">
        <f>INDEX('Typy - wg grup'!$F$2:$J$145,MATCH($A9,'Typy - wg grup'!$A$2:$A$145,0),MATCH(J$1,'Typy - wg grup'!$F$1:$J$1,0))</f>
        <v>0-2</v>
      </c>
      <c r="K9" s="98" t="str">
        <f>INDEX('Typy - wg grup'!$F$2:$J$145,MATCH($A9,'Typy - wg grup'!$A$2:$A$145,0),MATCH(K$1,'Typy - wg grup'!$F$1:$J$1,0))</f>
        <v>0-1</v>
      </c>
      <c r="L9" s="102" t="str">
        <f>INDEX('Typy - wg grup'!$F$2:$J$145,MATCH($A9,'Typy - wg grup'!$A$2:$A$145,0),MATCH(L$1,'Typy - wg grup'!$F$1:$J$1,0))</f>
        <v>0-2</v>
      </c>
      <c r="N9" s="15"/>
      <c r="P9" s="14"/>
      <c r="R9" s="15"/>
      <c r="T9" s="15"/>
      <c r="V9" s="14"/>
      <c r="X9" s="15"/>
      <c r="Z9" s="14"/>
      <c r="AB9" s="15"/>
      <c r="AD9" s="15"/>
      <c r="AF9" s="15"/>
      <c r="AH9" s="15"/>
      <c r="AJ9" s="15"/>
      <c r="AL9" s="15"/>
      <c r="AN9" s="16"/>
      <c r="AP9" s="15"/>
    </row>
    <row r="10" spans="1:127" x14ac:dyDescent="0.25">
      <c r="A10" s="19">
        <v>9</v>
      </c>
      <c r="B10" s="4" t="s">
        <v>27</v>
      </c>
      <c r="C10" s="4" t="str">
        <f>INDEX('Typy - wg grup'!$B$2:$B$145,MATCH($A10,'Typy - wg grup'!$A$2:$A$145,0))</f>
        <v>15.06.</v>
      </c>
      <c r="D10" s="20">
        <v>4.1666666666666664E-2</v>
      </c>
      <c r="E10" s="4" t="str">
        <f>INDEX('Typy - wg grup'!$C$2:$C$145,MATCH($A10,'Typy - wg grup'!$A$2:$A$145,0))</f>
        <v>Wyb. Kości Słoniowej - Ekwador</v>
      </c>
      <c r="F10" s="34" t="s">
        <v>209</v>
      </c>
      <c r="G10" s="138"/>
      <c r="H10" s="101" t="str">
        <f>INDEX('Typy - wg grup'!$F$2:$J$145,MATCH($A10,'Typy - wg grup'!$A$2:$A$145,0),MATCH(H$1,'Typy - wg grup'!$F$1:$J$1,0))</f>
        <v>1-1</v>
      </c>
      <c r="I10" s="98" t="str">
        <f>INDEX('Typy - wg grup'!$F$2:$J$145,MATCH($A10,'Typy - wg grup'!$A$2:$A$145,0),MATCH(I$1,'Typy - wg grup'!$F$1:$J$1,0))</f>
        <v>1-1</v>
      </c>
      <c r="J10" s="98" t="str">
        <f>INDEX('Typy - wg grup'!$F$2:$J$145,MATCH($A10,'Typy - wg grup'!$A$2:$A$145,0),MATCH(J$1,'Typy - wg grup'!$F$1:$J$1,0))</f>
        <v>1-1</v>
      </c>
      <c r="K10" s="98" t="str">
        <f>INDEX('Typy - wg grup'!$F$2:$J$145,MATCH($A10,'Typy - wg grup'!$A$2:$A$145,0),MATCH(K$1,'Typy - wg grup'!$F$1:$J$1,0))</f>
        <v>3-0</v>
      </c>
      <c r="L10" s="102" t="str">
        <f>INDEX('Typy - wg grup'!$F$2:$J$145,MATCH($A10,'Typy - wg grup'!$A$2:$A$145,0),MATCH(L$1,'Typy - wg grup'!$F$1:$J$1,0))</f>
        <v>1-1</v>
      </c>
      <c r="N10" s="15"/>
      <c r="P10" s="14"/>
      <c r="R10" s="15"/>
      <c r="T10" s="15"/>
      <c r="V10" s="14"/>
      <c r="X10" s="15"/>
      <c r="Z10" s="14"/>
      <c r="AB10" s="15"/>
      <c r="AD10" s="15"/>
      <c r="AF10" s="15"/>
      <c r="AH10" s="15"/>
      <c r="AJ10" s="15"/>
      <c r="AL10" s="15"/>
      <c r="AN10" s="16"/>
      <c r="AP10" s="15"/>
    </row>
    <row r="11" spans="1:127" x14ac:dyDescent="0.25">
      <c r="A11" s="19">
        <v>10</v>
      </c>
      <c r="B11" s="4" t="s">
        <v>27</v>
      </c>
      <c r="C11" s="4" t="str">
        <f>INDEX('Typy - wg grup'!$B$2:$B$145,MATCH($A11,'Typy - wg grup'!$A$2:$A$145,0))</f>
        <v>14.06.</v>
      </c>
      <c r="D11" s="20">
        <v>0.79166666666666663</v>
      </c>
      <c r="E11" s="4" t="str">
        <f>INDEX('Typy - wg grup'!$C$2:$C$145,MATCH($A11,'Typy - wg grup'!$A$2:$A$145,0))</f>
        <v>Niemcy - Curacao</v>
      </c>
      <c r="F11" s="34" t="s">
        <v>232</v>
      </c>
      <c r="G11" s="138"/>
      <c r="H11" s="101" t="str">
        <f>INDEX('Typy - wg grup'!$F$2:$J$145,MATCH($A11,'Typy - wg grup'!$A$2:$A$145,0),MATCH(H$1,'Typy - wg grup'!$F$1:$J$1,0))</f>
        <v>3-0</v>
      </c>
      <c r="I11" s="98" t="str">
        <f>INDEX('Typy - wg grup'!$F$2:$J$145,MATCH($A11,'Typy - wg grup'!$A$2:$A$145,0),MATCH(I$1,'Typy - wg grup'!$F$1:$J$1,0))</f>
        <v>3-0</v>
      </c>
      <c r="J11" s="98" t="str">
        <f>INDEX('Typy - wg grup'!$F$2:$J$145,MATCH($A11,'Typy - wg grup'!$A$2:$A$145,0),MATCH(J$1,'Typy - wg grup'!$F$1:$J$1,0))</f>
        <v>4-0</v>
      </c>
      <c r="K11" s="98" t="str">
        <f>INDEX('Typy - wg grup'!$F$2:$J$145,MATCH($A11,'Typy - wg grup'!$A$2:$A$145,0),MATCH(K$1,'Typy - wg grup'!$F$1:$J$1,0))</f>
        <v>2-0</v>
      </c>
      <c r="L11" s="102" t="str">
        <f>INDEX('Typy - wg grup'!$F$2:$J$145,MATCH($A11,'Typy - wg grup'!$A$2:$A$145,0),MATCH(L$1,'Typy - wg grup'!$F$1:$J$1,0))</f>
        <v>3-0</v>
      </c>
      <c r="N11" s="15"/>
      <c r="P11" s="14"/>
      <c r="R11" s="15"/>
      <c r="T11" s="15"/>
      <c r="V11" s="14"/>
      <c r="X11" s="15"/>
      <c r="Z11" s="14"/>
      <c r="AB11" s="15"/>
      <c r="AD11" s="15"/>
      <c r="AF11" s="15"/>
      <c r="AH11" s="15"/>
      <c r="AJ11" s="15"/>
      <c r="AL11" s="15"/>
      <c r="AN11" s="16"/>
      <c r="AP11" s="15"/>
    </row>
    <row r="12" spans="1:127" x14ac:dyDescent="0.25">
      <c r="A12" s="19">
        <v>11</v>
      </c>
      <c r="B12" s="4" t="s">
        <v>28</v>
      </c>
      <c r="C12" s="4" t="str">
        <f>INDEX('Typy - wg grup'!$B$2:$B$145,MATCH($A12,'Typy - wg grup'!$A$2:$A$145,0))</f>
        <v>14.06.</v>
      </c>
      <c r="D12" s="20">
        <v>0.91666666666666663</v>
      </c>
      <c r="E12" s="4" t="str">
        <f>INDEX('Typy - wg grup'!$C$2:$C$145,MATCH($A12,'Typy - wg grup'!$A$2:$A$145,0))</f>
        <v>Holandia - Japonia</v>
      </c>
      <c r="F12" s="34" t="s">
        <v>69</v>
      </c>
      <c r="G12" s="138"/>
      <c r="H12" s="101" t="str">
        <f>INDEX('Typy - wg grup'!$F$2:$J$145,MATCH($A12,'Typy - wg grup'!$A$2:$A$145,0),MATCH(H$1,'Typy - wg grup'!$F$1:$J$1,0))</f>
        <v>2-1</v>
      </c>
      <c r="I12" s="98" t="str">
        <f>INDEX('Typy - wg grup'!$F$2:$J$145,MATCH($A12,'Typy - wg grup'!$A$2:$A$145,0),MATCH(I$1,'Typy - wg grup'!$F$1:$J$1,0))</f>
        <v>2-1</v>
      </c>
      <c r="J12" s="98" t="str">
        <f>INDEX('Typy - wg grup'!$F$2:$J$145,MATCH($A12,'Typy - wg grup'!$A$2:$A$145,0),MATCH(J$1,'Typy - wg grup'!$F$1:$J$1,0))</f>
        <v>2-1</v>
      </c>
      <c r="K12" s="98" t="str">
        <f>INDEX('Typy - wg grup'!$F$2:$J$145,MATCH($A12,'Typy - wg grup'!$A$2:$A$145,0),MATCH(K$1,'Typy - wg grup'!$F$1:$J$1,0))</f>
        <v>2-0</v>
      </c>
      <c r="L12" s="102" t="str">
        <f>INDEX('Typy - wg grup'!$F$2:$J$145,MATCH($A12,'Typy - wg grup'!$A$2:$A$145,0),MATCH(L$1,'Typy - wg grup'!$F$1:$J$1,0))</f>
        <v>2-0</v>
      </c>
      <c r="N12" s="15"/>
      <c r="P12" s="14"/>
      <c r="R12" s="15"/>
      <c r="T12" s="15"/>
      <c r="V12" s="14"/>
      <c r="X12" s="15"/>
      <c r="Z12" s="14"/>
      <c r="AB12" s="15"/>
      <c r="AD12" s="15"/>
      <c r="AF12" s="15"/>
      <c r="AH12" s="15"/>
      <c r="AJ12" s="15"/>
      <c r="AL12" s="15"/>
      <c r="AN12" s="16"/>
      <c r="AP12" s="15"/>
    </row>
    <row r="13" spans="1:127" x14ac:dyDescent="0.25">
      <c r="A13" s="19">
        <v>12</v>
      </c>
      <c r="B13" s="4" t="s">
        <v>28</v>
      </c>
      <c r="C13" s="4" t="str">
        <f>INDEX('Typy - wg grup'!$B$2:$B$145,MATCH($A13,'Typy - wg grup'!$A$2:$A$145,0))</f>
        <v>15.06.</v>
      </c>
      <c r="D13" s="20">
        <v>0.16666666666666666</v>
      </c>
      <c r="E13" s="4" t="str">
        <f>INDEX('Typy - wg grup'!$C$2:$C$145,MATCH($A13,'Typy - wg grup'!$A$2:$A$145,0))</f>
        <v>Szwecja - Tunezja</v>
      </c>
      <c r="F13" s="34" t="s">
        <v>233</v>
      </c>
      <c r="G13" s="138"/>
      <c r="H13" s="101" t="str">
        <f>INDEX('Typy - wg grup'!$F$2:$J$145,MATCH($A13,'Typy - wg grup'!$A$2:$A$145,0),MATCH(H$1,'Typy - wg grup'!$F$1:$J$1,0))</f>
        <v>1-0</v>
      </c>
      <c r="I13" s="98" t="str">
        <f>INDEX('Typy - wg grup'!$F$2:$J$145,MATCH($A13,'Typy - wg grup'!$A$2:$A$145,0),MATCH(I$1,'Typy - wg grup'!$F$1:$J$1,0))</f>
        <v>1-0</v>
      </c>
      <c r="J13" s="98" t="str">
        <f>INDEX('Typy - wg grup'!$F$2:$J$145,MATCH($A13,'Typy - wg grup'!$A$2:$A$145,0),MATCH(J$1,'Typy - wg grup'!$F$1:$J$1,0))</f>
        <v>1-0</v>
      </c>
      <c r="K13" s="98" t="str">
        <f>INDEX('Typy - wg grup'!$F$2:$J$145,MATCH($A13,'Typy - wg grup'!$A$2:$A$145,0),MATCH(K$1,'Typy - wg grup'!$F$1:$J$1,0))</f>
        <v>1-1</v>
      </c>
      <c r="L13" s="102" t="str">
        <f>INDEX('Typy - wg grup'!$F$2:$J$145,MATCH($A13,'Typy - wg grup'!$A$2:$A$145,0),MATCH(L$1,'Typy - wg grup'!$F$1:$J$1,0))</f>
        <v>2-0</v>
      </c>
      <c r="N13" s="15"/>
      <c r="P13" s="14"/>
      <c r="R13" s="15"/>
      <c r="T13" s="15"/>
      <c r="V13" s="14"/>
      <c r="X13" s="15"/>
      <c r="Z13" s="14"/>
      <c r="AB13" s="15"/>
      <c r="AD13" s="15"/>
      <c r="AF13" s="15"/>
      <c r="AH13" s="15"/>
      <c r="AJ13" s="15"/>
      <c r="AL13" s="15"/>
      <c r="AN13" s="16"/>
      <c r="AP13" s="15"/>
    </row>
    <row r="14" spans="1:127" x14ac:dyDescent="0.25">
      <c r="A14" s="19">
        <v>13</v>
      </c>
      <c r="B14" s="4" t="s">
        <v>116</v>
      </c>
      <c r="C14" s="4" t="str">
        <f>INDEX('Typy - wg grup'!$B$2:$B$145,MATCH($A14,'Typy - wg grup'!$A$2:$A$145,0))</f>
        <v>16.06.</v>
      </c>
      <c r="D14" s="20">
        <v>0</v>
      </c>
      <c r="E14" s="4" t="str">
        <f>INDEX('Typy - wg grup'!$C$2:$C$145,MATCH($A14,'Typy - wg grup'!$A$2:$A$145,0))</f>
        <v>Arabia Saud. - Urugwaj</v>
      </c>
      <c r="F14" s="34" t="s">
        <v>70</v>
      </c>
      <c r="G14" s="138"/>
      <c r="H14" s="101" t="str">
        <f>INDEX('Typy - wg grup'!$F$2:$J$145,MATCH($A14,'Typy - wg grup'!$A$2:$A$145,0),MATCH(H$1,'Typy - wg grup'!$F$1:$J$1,0))</f>
        <v>1-1</v>
      </c>
      <c r="I14" s="98" t="str">
        <f>INDEX('Typy - wg grup'!$F$2:$J$145,MATCH($A14,'Typy - wg grup'!$A$2:$A$145,0),MATCH(I$1,'Typy - wg grup'!$F$1:$J$1,0))</f>
        <v>0-2</v>
      </c>
      <c r="J14" s="98" t="str">
        <f>INDEX('Typy - wg grup'!$F$2:$J$145,MATCH($A14,'Typy - wg grup'!$A$2:$A$145,0),MATCH(J$1,'Typy - wg grup'!$F$1:$J$1,0))</f>
        <v>1-2</v>
      </c>
      <c r="K14" s="98" t="str">
        <f>INDEX('Typy - wg grup'!$F$2:$J$145,MATCH($A14,'Typy - wg grup'!$A$2:$A$145,0),MATCH(K$1,'Typy - wg grup'!$F$1:$J$1,0))</f>
        <v>1-0</v>
      </c>
      <c r="L14" s="102" t="str">
        <f>INDEX('Typy - wg grup'!$F$2:$J$145,MATCH($A14,'Typy - wg grup'!$A$2:$A$145,0),MATCH(L$1,'Typy - wg grup'!$F$1:$J$1,0))</f>
        <v>0-2</v>
      </c>
      <c r="N14" s="15"/>
      <c r="P14" s="14"/>
      <c r="R14" s="15"/>
      <c r="T14" s="15"/>
      <c r="V14" s="14"/>
      <c r="X14" s="15"/>
      <c r="Z14" s="14"/>
      <c r="AB14" s="15"/>
      <c r="AD14" s="15"/>
      <c r="AF14" s="15"/>
      <c r="AH14" s="15"/>
      <c r="AJ14" s="15"/>
      <c r="AL14" s="15"/>
      <c r="AN14" s="16"/>
      <c r="AP14" s="15"/>
    </row>
    <row r="15" spans="1:127" x14ac:dyDescent="0.25">
      <c r="A15" s="19">
        <v>14</v>
      </c>
      <c r="B15" s="4" t="s">
        <v>116</v>
      </c>
      <c r="C15" s="4" t="str">
        <f>INDEX('Typy - wg grup'!$B$2:$B$145,MATCH($A15,'Typy - wg grup'!$A$2:$A$145,0))</f>
        <v>15.06.</v>
      </c>
      <c r="D15" s="20">
        <v>0.75</v>
      </c>
      <c r="E15" s="4" t="str">
        <f>INDEX('Typy - wg grup'!$C$2:$C$145,MATCH($A15,'Typy - wg grup'!$A$2:$A$145,0))</f>
        <v>Hiszpania - Rep. Zielonego Przylądka</v>
      </c>
      <c r="F15" s="34" t="s">
        <v>196</v>
      </c>
      <c r="G15" s="138"/>
      <c r="H15" s="101" t="str">
        <f>INDEX('Typy - wg grup'!$F$2:$J$145,MATCH($A15,'Typy - wg grup'!$A$2:$A$145,0),MATCH(H$1,'Typy - wg grup'!$F$1:$J$1,0))</f>
        <v>3-0</v>
      </c>
      <c r="I15" s="98" t="str">
        <f>INDEX('Typy - wg grup'!$F$2:$J$145,MATCH($A15,'Typy - wg grup'!$A$2:$A$145,0),MATCH(I$1,'Typy - wg grup'!$F$1:$J$1,0))</f>
        <v>3-0</v>
      </c>
      <c r="J15" s="98" t="str">
        <f>INDEX('Typy - wg grup'!$F$2:$J$145,MATCH($A15,'Typy - wg grup'!$A$2:$A$145,0),MATCH(J$1,'Typy - wg grup'!$F$1:$J$1,0))</f>
        <v>3-0</v>
      </c>
      <c r="K15" s="98" t="str">
        <f>INDEX('Typy - wg grup'!$F$2:$J$145,MATCH($A15,'Typy - wg grup'!$A$2:$A$145,0),MATCH(K$1,'Typy - wg grup'!$F$1:$J$1,0))</f>
        <v>2-0</v>
      </c>
      <c r="L15" s="102" t="str">
        <f>INDEX('Typy - wg grup'!$F$2:$J$145,MATCH($A15,'Typy - wg grup'!$A$2:$A$145,0),MATCH(L$1,'Typy - wg grup'!$F$1:$J$1,0))</f>
        <v>3-0</v>
      </c>
      <c r="N15" s="15"/>
      <c r="P15" s="14"/>
      <c r="R15" s="15"/>
      <c r="T15" s="15"/>
      <c r="V15" s="14"/>
      <c r="X15" s="15"/>
      <c r="Z15" s="14"/>
      <c r="AB15" s="15"/>
      <c r="AD15" s="15"/>
      <c r="AF15" s="15"/>
      <c r="AH15" s="15"/>
      <c r="AJ15" s="15"/>
      <c r="AL15" s="15"/>
      <c r="AN15" s="16"/>
      <c r="AP15" s="15"/>
    </row>
    <row r="16" spans="1:127" x14ac:dyDescent="0.25">
      <c r="A16" s="19">
        <v>15</v>
      </c>
      <c r="B16" s="4" t="s">
        <v>115</v>
      </c>
      <c r="C16" s="4" t="str">
        <f>INDEX('Typy - wg grup'!$B$2:$B$145,MATCH($A16,'Typy - wg grup'!$A$2:$A$145,0))</f>
        <v>16.06.</v>
      </c>
      <c r="D16" s="20">
        <v>0.125</v>
      </c>
      <c r="E16" s="4" t="str">
        <f>INDEX('Typy - wg grup'!$C$2:$C$145,MATCH($A16,'Typy - wg grup'!$A$2:$A$145,0))</f>
        <v>Iran - Nowa Zelandia</v>
      </c>
      <c r="F16" s="34" t="s">
        <v>69</v>
      </c>
      <c r="G16" s="138"/>
      <c r="H16" s="101" t="str">
        <f>INDEX('Typy - wg grup'!$F$2:$J$145,MATCH($A16,'Typy - wg grup'!$A$2:$A$145,0),MATCH(H$1,'Typy - wg grup'!$F$1:$J$1,0))</f>
        <v>2-0</v>
      </c>
      <c r="I16" s="98" t="str">
        <f>INDEX('Typy - wg grup'!$F$2:$J$145,MATCH($A16,'Typy - wg grup'!$A$2:$A$145,0),MATCH(I$1,'Typy - wg grup'!$F$1:$J$1,0))</f>
        <v>1-0</v>
      </c>
      <c r="J16" s="98" t="str">
        <f>INDEX('Typy - wg grup'!$F$2:$J$145,MATCH($A16,'Typy - wg grup'!$A$2:$A$145,0),MATCH(J$1,'Typy - wg grup'!$F$1:$J$1,0))</f>
        <v>1-0</v>
      </c>
      <c r="K16" s="98" t="str">
        <f>INDEX('Typy - wg grup'!$F$2:$J$145,MATCH($A16,'Typy - wg grup'!$A$2:$A$145,0),MATCH(K$1,'Typy - wg grup'!$F$1:$J$1,0))</f>
        <v>2-0</v>
      </c>
      <c r="L16" s="102" t="str">
        <f>INDEX('Typy - wg grup'!$F$2:$J$145,MATCH($A16,'Typy - wg grup'!$A$2:$A$145,0),MATCH(L$1,'Typy - wg grup'!$F$1:$J$1,0))</f>
        <v>2-0</v>
      </c>
      <c r="N16" s="15"/>
      <c r="P16" s="14"/>
      <c r="R16" s="15"/>
      <c r="T16" s="15"/>
      <c r="V16" s="14"/>
      <c r="X16" s="15"/>
      <c r="Z16" s="14"/>
      <c r="AB16" s="15"/>
      <c r="AD16" s="15"/>
      <c r="AF16" s="15"/>
      <c r="AH16" s="15"/>
      <c r="AJ16" s="15"/>
      <c r="AL16" s="15"/>
      <c r="AN16" s="16"/>
      <c r="AP16" s="15"/>
    </row>
    <row r="17" spans="1:42" x14ac:dyDescent="0.25">
      <c r="A17" s="19">
        <v>16</v>
      </c>
      <c r="B17" s="4" t="s">
        <v>115</v>
      </c>
      <c r="C17" s="4" t="str">
        <f>INDEX('Typy - wg grup'!$B$2:$B$145,MATCH($A17,'Typy - wg grup'!$A$2:$A$145,0))</f>
        <v>15.06.</v>
      </c>
      <c r="D17" s="20">
        <v>0.875</v>
      </c>
      <c r="E17" s="4" t="str">
        <f>INDEX('Typy - wg grup'!$C$2:$C$145,MATCH($A17,'Typy - wg grup'!$A$2:$A$145,0))</f>
        <v>Belgia - Egipt</v>
      </c>
      <c r="F17" s="34" t="s">
        <v>70</v>
      </c>
      <c r="G17" s="138"/>
      <c r="H17" s="101" t="str">
        <f>INDEX('Typy - wg grup'!$F$2:$J$145,MATCH($A17,'Typy - wg grup'!$A$2:$A$145,0),MATCH(H$1,'Typy - wg grup'!$F$1:$J$1,0))</f>
        <v>2-0</v>
      </c>
      <c r="I17" s="98" t="str">
        <f>INDEX('Typy - wg grup'!$F$2:$J$145,MATCH($A17,'Typy - wg grup'!$A$2:$A$145,0),MATCH(I$1,'Typy - wg grup'!$F$1:$J$1,0))</f>
        <v>2-0</v>
      </c>
      <c r="J17" s="98" t="str">
        <f>INDEX('Typy - wg grup'!$F$2:$J$145,MATCH($A17,'Typy - wg grup'!$A$2:$A$145,0),MATCH(J$1,'Typy - wg grup'!$F$1:$J$1,0))</f>
        <v>2-0</v>
      </c>
      <c r="K17" s="98" t="str">
        <f>INDEX('Typy - wg grup'!$F$2:$J$145,MATCH($A17,'Typy - wg grup'!$A$2:$A$145,0),MATCH(K$1,'Typy - wg grup'!$F$1:$J$1,0))</f>
        <v>1-0</v>
      </c>
      <c r="L17" s="102" t="str">
        <f>INDEX('Typy - wg grup'!$F$2:$J$145,MATCH($A17,'Typy - wg grup'!$A$2:$A$145,0),MATCH(L$1,'Typy - wg grup'!$F$1:$J$1,0))</f>
        <v>2-1</v>
      </c>
      <c r="N17" s="15"/>
      <c r="P17" s="14"/>
      <c r="R17" s="15"/>
      <c r="T17" s="15"/>
      <c r="V17" s="14"/>
      <c r="X17" s="15"/>
      <c r="Z17" s="14"/>
      <c r="AB17" s="15"/>
      <c r="AD17" s="15"/>
      <c r="AF17" s="15"/>
      <c r="AH17" s="15"/>
      <c r="AJ17" s="15"/>
      <c r="AL17" s="15"/>
      <c r="AN17" s="16"/>
      <c r="AP17" s="15"/>
    </row>
    <row r="18" spans="1:42" x14ac:dyDescent="0.25">
      <c r="A18" s="19">
        <v>17</v>
      </c>
      <c r="B18" s="4" t="s">
        <v>117</v>
      </c>
      <c r="C18" s="4" t="str">
        <f>INDEX('Typy - wg grup'!$B$2:$B$145,MATCH($A18,'Typy - wg grup'!$A$2:$A$145,0))</f>
        <v>16.06.</v>
      </c>
      <c r="D18" s="20">
        <v>0.875</v>
      </c>
      <c r="E18" s="4" t="str">
        <f>INDEX('Typy - wg grup'!$C$2:$C$145,MATCH($A18,'Typy - wg grup'!$A$2:$A$145,0))</f>
        <v>Francja - Senegal</v>
      </c>
      <c r="F18" s="34" t="s">
        <v>83</v>
      </c>
      <c r="G18" s="138"/>
      <c r="H18" s="101" t="str">
        <f>INDEX('Typy - wg grup'!$F$2:$J$145,MATCH($A18,'Typy - wg grup'!$A$2:$A$145,0),MATCH(H$1,'Typy - wg grup'!$F$1:$J$1,0))</f>
        <v>2-0</v>
      </c>
      <c r="I18" s="98" t="str">
        <f>INDEX('Typy - wg grup'!$F$2:$J$145,MATCH($A18,'Typy - wg grup'!$A$2:$A$145,0),MATCH(I$1,'Typy - wg grup'!$F$1:$J$1,0))</f>
        <v>2-1</v>
      </c>
      <c r="J18" s="98" t="str">
        <f>INDEX('Typy - wg grup'!$F$2:$J$145,MATCH($A18,'Typy - wg grup'!$A$2:$A$145,0),MATCH(J$1,'Typy - wg grup'!$F$1:$J$1,0))</f>
        <v>3-1</v>
      </c>
      <c r="K18" s="98" t="str">
        <f>INDEX('Typy - wg grup'!$F$2:$J$145,MATCH($A18,'Typy - wg grup'!$A$2:$A$145,0),MATCH(K$1,'Typy - wg grup'!$F$1:$J$1,0))</f>
        <v>2-0</v>
      </c>
      <c r="L18" s="102" t="str">
        <f>INDEX('Typy - wg grup'!$F$2:$J$145,MATCH($A18,'Typy - wg grup'!$A$2:$A$145,0),MATCH(L$1,'Typy - wg grup'!$F$1:$J$1,0))</f>
        <v>2-0</v>
      </c>
      <c r="N18" s="15"/>
      <c r="P18" s="14"/>
      <c r="R18" s="15"/>
      <c r="T18" s="15"/>
      <c r="V18" s="14"/>
      <c r="X18" s="15"/>
      <c r="Z18" s="14"/>
      <c r="AB18" s="15"/>
      <c r="AD18" s="15"/>
      <c r="AF18" s="15"/>
      <c r="AH18" s="15"/>
      <c r="AJ18" s="15"/>
      <c r="AL18" s="15"/>
      <c r="AN18" s="16"/>
      <c r="AP18" s="15"/>
    </row>
    <row r="19" spans="1:42" x14ac:dyDescent="0.25">
      <c r="A19" s="19">
        <v>18</v>
      </c>
      <c r="B19" s="4" t="s">
        <v>117</v>
      </c>
      <c r="C19" s="4" t="str">
        <f>INDEX('Typy - wg grup'!$B$2:$B$145,MATCH($A19,'Typy - wg grup'!$A$2:$A$145,0))</f>
        <v>17.06.</v>
      </c>
      <c r="D19" s="20">
        <v>0</v>
      </c>
      <c r="E19" s="4" t="str">
        <f>INDEX('Typy - wg grup'!$C$2:$C$145,MATCH($A19,'Typy - wg grup'!$A$2:$A$145,0))</f>
        <v>Irak - Norwegia</v>
      </c>
      <c r="F19" s="34" t="s">
        <v>234</v>
      </c>
      <c r="G19" s="138"/>
      <c r="H19" s="101" t="str">
        <f>INDEX('Typy - wg grup'!$F$2:$J$145,MATCH($A19,'Typy - wg grup'!$A$2:$A$145,0),MATCH(H$1,'Typy - wg grup'!$F$1:$J$1,0))</f>
        <v>0-1</v>
      </c>
      <c r="I19" s="98" t="str">
        <f>INDEX('Typy - wg grup'!$F$2:$J$145,MATCH($A19,'Typy - wg grup'!$A$2:$A$145,0),MATCH(I$1,'Typy - wg grup'!$F$1:$J$1,0))</f>
        <v>0-2</v>
      </c>
      <c r="J19" s="98" t="str">
        <f>INDEX('Typy - wg grup'!$F$2:$J$145,MATCH($A19,'Typy - wg grup'!$A$2:$A$145,0),MATCH(J$1,'Typy - wg grup'!$F$1:$J$1,0))</f>
        <v>0-2</v>
      </c>
      <c r="K19" s="98" t="str">
        <f>INDEX('Typy - wg grup'!$F$2:$J$145,MATCH($A19,'Typy - wg grup'!$A$2:$A$145,0),MATCH(K$1,'Typy - wg grup'!$F$1:$J$1,0))</f>
        <v>1-1</v>
      </c>
      <c r="L19" s="102" t="str">
        <f>INDEX('Typy - wg grup'!$F$2:$J$145,MATCH($A19,'Typy - wg grup'!$A$2:$A$145,0),MATCH(L$1,'Typy - wg grup'!$F$1:$J$1,0))</f>
        <v>0-2</v>
      </c>
      <c r="N19" s="15"/>
      <c r="P19" s="14"/>
      <c r="R19" s="15"/>
      <c r="T19" s="15"/>
      <c r="V19" s="14"/>
      <c r="X19" s="15"/>
      <c r="Z19" s="14"/>
      <c r="AB19" s="15"/>
      <c r="AD19" s="15"/>
      <c r="AF19" s="15"/>
      <c r="AH19" s="15"/>
      <c r="AJ19" s="15"/>
      <c r="AL19" s="15"/>
      <c r="AN19" s="16"/>
      <c r="AP19" s="15"/>
    </row>
    <row r="20" spans="1:42" x14ac:dyDescent="0.25">
      <c r="A20" s="19">
        <v>19</v>
      </c>
      <c r="B20" s="4" t="s">
        <v>118</v>
      </c>
      <c r="C20" s="4" t="str">
        <f>INDEX('Typy - wg grup'!$B$2:$B$145,MATCH($A20,'Typy - wg grup'!$A$2:$A$145,0))</f>
        <v>17.06.</v>
      </c>
      <c r="D20" s="20">
        <v>0.125</v>
      </c>
      <c r="E20" s="4" t="str">
        <f>INDEX('Typy - wg grup'!$C$2:$C$145,MATCH($A20,'Typy - wg grup'!$A$2:$A$145,0))</f>
        <v>Argentyna - Algieria</v>
      </c>
      <c r="F20" s="34" t="s">
        <v>85</v>
      </c>
      <c r="G20" s="138"/>
      <c r="H20" s="101" t="str">
        <f>INDEX('Typy - wg grup'!$F$2:$J$145,MATCH($A20,'Typy - wg grup'!$A$2:$A$145,0),MATCH(H$1,'Typy - wg grup'!$F$1:$J$1,0))</f>
        <v>3-0</v>
      </c>
      <c r="I20" s="98" t="str">
        <f>INDEX('Typy - wg grup'!$F$2:$J$145,MATCH($A20,'Typy - wg grup'!$A$2:$A$145,0),MATCH(I$1,'Typy - wg grup'!$F$1:$J$1,0))</f>
        <v>2-0</v>
      </c>
      <c r="J20" s="98" t="str">
        <f>INDEX('Typy - wg grup'!$F$2:$J$145,MATCH($A20,'Typy - wg grup'!$A$2:$A$145,0),MATCH(J$1,'Typy - wg grup'!$F$1:$J$1,0))</f>
        <v>3-0</v>
      </c>
      <c r="K20" s="98" t="str">
        <f>INDEX('Typy - wg grup'!$F$2:$J$145,MATCH($A20,'Typy - wg grup'!$A$2:$A$145,0),MATCH(K$1,'Typy - wg grup'!$F$1:$J$1,0))</f>
        <v>2-0</v>
      </c>
      <c r="L20" s="102" t="str">
        <f>INDEX('Typy - wg grup'!$F$2:$J$145,MATCH($A20,'Typy - wg grup'!$A$2:$A$145,0),MATCH(L$1,'Typy - wg grup'!$F$1:$J$1,0))</f>
        <v>2-0</v>
      </c>
      <c r="N20" s="15"/>
      <c r="P20" s="14"/>
      <c r="R20" s="15"/>
      <c r="T20" s="15"/>
      <c r="V20" s="14"/>
      <c r="X20" s="15"/>
      <c r="Z20" s="14"/>
      <c r="AB20" s="15"/>
      <c r="AD20" s="15"/>
      <c r="AF20" s="15"/>
      <c r="AH20" s="15"/>
      <c r="AJ20" s="15"/>
      <c r="AL20" s="15"/>
      <c r="AN20" s="16"/>
      <c r="AP20" s="15"/>
    </row>
    <row r="21" spans="1:42" x14ac:dyDescent="0.25">
      <c r="A21" s="19">
        <v>20</v>
      </c>
      <c r="B21" s="4" t="s">
        <v>118</v>
      </c>
      <c r="C21" s="4" t="str">
        <f>INDEX('Typy - wg grup'!$B$2:$B$145,MATCH($A21,'Typy - wg grup'!$A$2:$A$145,0))</f>
        <v>17.06.</v>
      </c>
      <c r="D21" s="20">
        <v>0.25</v>
      </c>
      <c r="E21" s="4" t="str">
        <f>INDEX('Typy - wg grup'!$C$2:$C$145,MATCH($A21,'Typy - wg grup'!$A$2:$A$145,0))</f>
        <v>Austria - Jordania</v>
      </c>
      <c r="F21" s="34" t="s">
        <v>83</v>
      </c>
      <c r="G21" s="138"/>
      <c r="H21" s="101" t="str">
        <f>INDEX('Typy - wg grup'!$F$2:$J$145,MATCH($A21,'Typy - wg grup'!$A$2:$A$145,0),MATCH(H$1,'Typy - wg grup'!$F$1:$J$1,0))</f>
        <v>1-0</v>
      </c>
      <c r="I21" s="98" t="str">
        <f>INDEX('Typy - wg grup'!$F$2:$J$145,MATCH($A21,'Typy - wg grup'!$A$2:$A$145,0),MATCH(I$1,'Typy - wg grup'!$F$1:$J$1,0))</f>
        <v>2-0</v>
      </c>
      <c r="J21" s="98" t="str">
        <f>INDEX('Typy - wg grup'!$F$2:$J$145,MATCH($A21,'Typy - wg grup'!$A$2:$A$145,0),MATCH(J$1,'Typy - wg grup'!$F$1:$J$1,0))</f>
        <v>2-0</v>
      </c>
      <c r="K21" s="98" t="str">
        <f>INDEX('Typy - wg grup'!$F$2:$J$145,MATCH($A21,'Typy - wg grup'!$A$2:$A$145,0),MATCH(K$1,'Typy - wg grup'!$F$1:$J$1,0))</f>
        <v>1-0</v>
      </c>
      <c r="L21" s="102" t="str">
        <f>INDEX('Typy - wg grup'!$F$2:$J$145,MATCH($A21,'Typy - wg grup'!$A$2:$A$145,0),MATCH(L$1,'Typy - wg grup'!$F$1:$J$1,0))</f>
        <v>2-0</v>
      </c>
      <c r="N21" s="15"/>
      <c r="P21" s="14"/>
      <c r="R21" s="15"/>
      <c r="T21" s="15"/>
      <c r="V21" s="14"/>
      <c r="X21" s="15"/>
      <c r="Z21" s="14"/>
      <c r="AB21" s="15"/>
      <c r="AD21" s="15"/>
      <c r="AF21" s="15"/>
      <c r="AH21" s="15"/>
      <c r="AJ21" s="15"/>
      <c r="AL21" s="15"/>
      <c r="AN21" s="16"/>
      <c r="AP21" s="15"/>
    </row>
    <row r="22" spans="1:42" x14ac:dyDescent="0.25">
      <c r="A22" s="19">
        <v>21</v>
      </c>
      <c r="B22" s="4" t="s">
        <v>120</v>
      </c>
      <c r="C22" s="4" t="str">
        <f>INDEX('Typy - wg grup'!$B$2:$B$145,MATCH($A22,'Typy - wg grup'!$A$2:$A$145,0))</f>
        <v>18.06.</v>
      </c>
      <c r="D22" s="20">
        <v>4.1666666666666664E-2</v>
      </c>
      <c r="E22" s="4" t="str">
        <f>INDEX('Typy - wg grup'!$C$2:$C$145,MATCH($A22,'Typy - wg grup'!$A$2:$A$145,0))</f>
        <v>Ghana - Panama</v>
      </c>
      <c r="F22" s="34" t="s">
        <v>209</v>
      </c>
      <c r="G22" s="138"/>
      <c r="H22" s="101" t="str">
        <f>INDEX('Typy - wg grup'!$F$2:$J$145,MATCH($A22,'Typy - wg grup'!$A$2:$A$145,0),MATCH(H$1,'Typy - wg grup'!$F$1:$J$1,0))</f>
        <v>1-1</v>
      </c>
      <c r="I22" s="98" t="str">
        <f>INDEX('Typy - wg grup'!$F$2:$J$145,MATCH($A22,'Typy - wg grup'!$A$2:$A$145,0),MATCH(I$1,'Typy - wg grup'!$F$1:$J$1,0))</f>
        <v>1-1</v>
      </c>
      <c r="J22" s="98" t="str">
        <f>INDEX('Typy - wg grup'!$F$2:$J$145,MATCH($A22,'Typy - wg grup'!$A$2:$A$145,0),MATCH(J$1,'Typy - wg grup'!$F$1:$J$1,0))</f>
        <v>2-1</v>
      </c>
      <c r="K22" s="98" t="str">
        <f>INDEX('Typy - wg grup'!$F$2:$J$145,MATCH($A22,'Typy - wg grup'!$A$2:$A$145,0),MATCH(K$1,'Typy - wg grup'!$F$1:$J$1,0))</f>
        <v>2-0</v>
      </c>
      <c r="L22" s="102" t="str">
        <f>INDEX('Typy - wg grup'!$F$2:$J$145,MATCH($A22,'Typy - wg grup'!$A$2:$A$145,0),MATCH(L$1,'Typy - wg grup'!$F$1:$J$1,0))</f>
        <v>1-1</v>
      </c>
      <c r="N22" s="15"/>
      <c r="P22" s="14"/>
      <c r="R22" s="15"/>
      <c r="T22" s="15"/>
      <c r="V22" s="14"/>
      <c r="X22" s="15"/>
      <c r="Z22" s="14"/>
      <c r="AB22" s="15"/>
      <c r="AD22" s="15"/>
      <c r="AF22" s="15"/>
      <c r="AH22" s="15"/>
      <c r="AJ22" s="15"/>
      <c r="AL22" s="15"/>
      <c r="AN22" s="16"/>
      <c r="AP22" s="15"/>
    </row>
    <row r="23" spans="1:42" x14ac:dyDescent="0.25">
      <c r="A23" s="19">
        <v>22</v>
      </c>
      <c r="B23" s="4" t="s">
        <v>120</v>
      </c>
      <c r="C23" s="4" t="str">
        <f>INDEX('Typy - wg grup'!$B$2:$B$145,MATCH($A23,'Typy - wg grup'!$A$2:$A$145,0))</f>
        <v>17.06.</v>
      </c>
      <c r="D23" s="20">
        <v>0.91666666666666663</v>
      </c>
      <c r="E23" s="4" t="str">
        <f>INDEX('Typy - wg grup'!$C$2:$C$145,MATCH($A23,'Typy - wg grup'!$A$2:$A$145,0))</f>
        <v>Anglia - Chorwacja</v>
      </c>
      <c r="F23" s="34" t="s">
        <v>235</v>
      </c>
      <c r="G23" s="138"/>
      <c r="H23" s="101" t="str">
        <f>INDEX('Typy - wg grup'!$F$2:$J$145,MATCH($A23,'Typy - wg grup'!$A$2:$A$145,0),MATCH(H$1,'Typy - wg grup'!$F$1:$J$1,0))</f>
        <v>2-1</v>
      </c>
      <c r="I23" s="98" t="str">
        <f>INDEX('Typy - wg grup'!$F$2:$J$145,MATCH($A23,'Typy - wg grup'!$A$2:$A$145,0),MATCH(I$1,'Typy - wg grup'!$F$1:$J$1,0))</f>
        <v>2-1</v>
      </c>
      <c r="J23" s="98" t="str">
        <f>INDEX('Typy - wg grup'!$F$2:$J$145,MATCH($A23,'Typy - wg grup'!$A$2:$A$145,0),MATCH(J$1,'Typy - wg grup'!$F$1:$J$1,0))</f>
        <v>2-1</v>
      </c>
      <c r="K23" s="98" t="str">
        <f>INDEX('Typy - wg grup'!$F$2:$J$145,MATCH($A23,'Typy - wg grup'!$A$2:$A$145,0),MATCH(K$1,'Typy - wg grup'!$F$1:$J$1,0))</f>
        <v>1-1</v>
      </c>
      <c r="L23" s="102" t="str">
        <f>INDEX('Typy - wg grup'!$F$2:$J$145,MATCH($A23,'Typy - wg grup'!$A$2:$A$145,0),MATCH(L$1,'Typy - wg grup'!$F$1:$J$1,0))</f>
        <v>2-1</v>
      </c>
      <c r="N23" s="15"/>
      <c r="P23" s="14"/>
      <c r="R23" s="15"/>
      <c r="T23" s="15"/>
      <c r="V23" s="14"/>
      <c r="X23" s="15"/>
      <c r="Z23" s="14"/>
      <c r="AB23" s="15"/>
      <c r="AD23" s="15"/>
      <c r="AF23" s="15"/>
      <c r="AH23" s="15"/>
      <c r="AJ23" s="15"/>
      <c r="AL23" s="15"/>
      <c r="AN23" s="16"/>
      <c r="AP23" s="15"/>
    </row>
    <row r="24" spans="1:42" x14ac:dyDescent="0.25">
      <c r="A24" s="19">
        <v>23</v>
      </c>
      <c r="B24" s="4" t="s">
        <v>119</v>
      </c>
      <c r="C24" s="4" t="str">
        <f>INDEX('Typy - wg grup'!$B$2:$B$145,MATCH($A24,'Typy - wg grup'!$A$2:$A$145,0))</f>
        <v>17.06.</v>
      </c>
      <c r="D24" s="20">
        <v>0.79166666666666663</v>
      </c>
      <c r="E24" s="4" t="str">
        <f>INDEX('Typy - wg grup'!$C$2:$C$145,MATCH($A24,'Typy - wg grup'!$A$2:$A$145,0))</f>
        <v>Portugalia - DR Konga</v>
      </c>
      <c r="F24" s="34" t="s">
        <v>70</v>
      </c>
      <c r="G24" s="138"/>
      <c r="H24" s="101" t="str">
        <f>INDEX('Typy - wg grup'!$F$2:$J$145,MATCH($A24,'Typy - wg grup'!$A$2:$A$145,0),MATCH(H$1,'Typy - wg grup'!$F$1:$J$1,0))</f>
        <v>2-0</v>
      </c>
      <c r="I24" s="98" t="str">
        <f>INDEX('Typy - wg grup'!$F$2:$J$145,MATCH($A24,'Typy - wg grup'!$A$2:$A$145,0),MATCH(I$1,'Typy - wg grup'!$F$1:$J$1,0))</f>
        <v>2-0</v>
      </c>
      <c r="J24" s="98" t="str">
        <f>INDEX('Typy - wg grup'!$F$2:$J$145,MATCH($A24,'Typy - wg grup'!$A$2:$A$145,0),MATCH(J$1,'Typy - wg grup'!$F$1:$J$1,0))</f>
        <v>3-1</v>
      </c>
      <c r="K24" s="98" t="str">
        <f>INDEX('Typy - wg grup'!$F$2:$J$145,MATCH($A24,'Typy - wg grup'!$A$2:$A$145,0),MATCH(K$1,'Typy - wg grup'!$F$1:$J$1,0))</f>
        <v>2-0</v>
      </c>
      <c r="L24" s="102" t="str">
        <f>INDEX('Typy - wg grup'!$F$2:$J$145,MATCH($A24,'Typy - wg grup'!$A$2:$A$145,0),MATCH(L$1,'Typy - wg grup'!$F$1:$J$1,0))</f>
        <v>3-0</v>
      </c>
      <c r="N24" s="15"/>
      <c r="P24" s="14"/>
      <c r="R24" s="15"/>
      <c r="T24" s="15"/>
      <c r="V24" s="14"/>
      <c r="X24" s="15"/>
      <c r="Z24" s="14"/>
      <c r="AB24" s="15"/>
      <c r="AD24" s="15"/>
      <c r="AF24" s="15"/>
      <c r="AH24" s="15"/>
      <c r="AJ24" s="15"/>
      <c r="AL24" s="15"/>
      <c r="AN24" s="16"/>
      <c r="AP24" s="15"/>
    </row>
    <row r="25" spans="1:42" x14ac:dyDescent="0.25">
      <c r="A25" s="19">
        <v>24</v>
      </c>
      <c r="B25" s="4" t="s">
        <v>119</v>
      </c>
      <c r="C25" s="4" t="str">
        <f>INDEX('Typy - wg grup'!$B$2:$B$145,MATCH($A25,'Typy - wg grup'!$A$2:$A$145,0))</f>
        <v>18.06.</v>
      </c>
      <c r="D25" s="20">
        <v>0.16666666666666666</v>
      </c>
      <c r="E25" s="4" t="str">
        <f>INDEX('Typy - wg grup'!$C$2:$C$145,MATCH($A25,'Typy - wg grup'!$A$2:$A$145,0))</f>
        <v>Uzbekistan - Kolumbia</v>
      </c>
      <c r="F25" s="34" t="s">
        <v>67</v>
      </c>
      <c r="G25" s="138"/>
      <c r="H25" s="101" t="str">
        <f>INDEX('Typy - wg grup'!$F$2:$J$145,MATCH($A25,'Typy - wg grup'!$A$2:$A$145,0),MATCH(H$1,'Typy - wg grup'!$F$1:$J$1,0))</f>
        <v>1-1</v>
      </c>
      <c r="I25" s="98" t="str">
        <f>INDEX('Typy - wg grup'!$F$2:$J$145,MATCH($A25,'Typy - wg grup'!$A$2:$A$145,0),MATCH(I$1,'Typy - wg grup'!$F$1:$J$1,0))</f>
        <v>1-2</v>
      </c>
      <c r="J25" s="98" t="str">
        <f>INDEX('Typy - wg grup'!$F$2:$J$145,MATCH($A25,'Typy - wg grup'!$A$2:$A$145,0),MATCH(J$1,'Typy - wg grup'!$F$1:$J$1,0))</f>
        <v>0-2</v>
      </c>
      <c r="K25" s="98" t="str">
        <f>INDEX('Typy - wg grup'!$F$2:$J$145,MATCH($A25,'Typy - wg grup'!$A$2:$A$145,0),MATCH(K$1,'Typy - wg grup'!$F$1:$J$1,0))</f>
        <v>1-0</v>
      </c>
      <c r="L25" s="102" t="str">
        <f>INDEX('Typy - wg grup'!$F$2:$J$145,MATCH($A25,'Typy - wg grup'!$A$2:$A$145,0),MATCH(L$1,'Typy - wg grup'!$F$1:$J$1,0))</f>
        <v>0-2</v>
      </c>
      <c r="N25" s="15"/>
      <c r="P25" s="14"/>
      <c r="R25" s="15"/>
      <c r="T25" s="15"/>
      <c r="V25" s="14"/>
      <c r="X25" s="15"/>
      <c r="Z25" s="14"/>
      <c r="AB25" s="15"/>
      <c r="AD25" s="15"/>
      <c r="AF25" s="15"/>
      <c r="AH25" s="15"/>
      <c r="AJ25" s="15"/>
      <c r="AL25" s="15"/>
      <c r="AN25" s="16"/>
      <c r="AP25" s="15"/>
    </row>
    <row r="26" spans="1:42" x14ac:dyDescent="0.25">
      <c r="A26" s="19">
        <v>25</v>
      </c>
      <c r="B26" s="4" t="s">
        <v>10</v>
      </c>
      <c r="C26" s="4" t="str">
        <f>INDEX('Typy - wg grup'!$B$2:$B$145,MATCH($A26,'Typy - wg grup'!$A$2:$A$145,0))</f>
        <v>18.06.</v>
      </c>
      <c r="D26" s="20">
        <v>0.75</v>
      </c>
      <c r="E26" s="4" t="str">
        <f>INDEX('Typy - wg grup'!$C$2:$C$145,MATCH($A26,'Typy - wg grup'!$A$2:$A$145,0))</f>
        <v>Czechy - RPA</v>
      </c>
      <c r="F26" s="34" t="s">
        <v>70</v>
      </c>
      <c r="G26" s="138"/>
      <c r="H26" s="101" t="str">
        <f>INDEX('Typy - wg grup'!$F$2:$J$145,MATCH($A26,'Typy - wg grup'!$A$2:$A$145,0),MATCH(H$1,'Typy - wg grup'!$F$1:$J$1,0))</f>
        <v>2-0</v>
      </c>
      <c r="I26" s="98" t="str">
        <f>INDEX('Typy - wg grup'!$F$2:$J$145,MATCH($A26,'Typy - wg grup'!$A$2:$A$145,0),MATCH(I$1,'Typy - wg grup'!$F$1:$J$1,0))</f>
        <v>2-0</v>
      </c>
      <c r="J26" s="98" t="str">
        <f>INDEX('Typy - wg grup'!$F$2:$J$145,MATCH($A26,'Typy - wg grup'!$A$2:$A$145,0),MATCH(J$1,'Typy - wg grup'!$F$1:$J$1,0))</f>
        <v>2-1</v>
      </c>
      <c r="K26" s="98" t="str">
        <f>INDEX('Typy - wg grup'!$F$2:$J$145,MATCH($A26,'Typy - wg grup'!$A$2:$A$145,0),MATCH(K$1,'Typy - wg grup'!$F$1:$J$1,0))</f>
        <v>1-0</v>
      </c>
      <c r="L26" s="102" t="str">
        <f>INDEX('Typy - wg grup'!$F$2:$J$145,MATCH($A26,'Typy - wg grup'!$A$2:$A$145,0),MATCH(L$1,'Typy - wg grup'!$F$1:$J$1,0))</f>
        <v>2-0</v>
      </c>
      <c r="N26" s="15"/>
      <c r="P26" s="14"/>
      <c r="R26" s="15"/>
      <c r="T26" s="15"/>
      <c r="V26" s="14"/>
      <c r="X26" s="15"/>
      <c r="Z26" s="14"/>
      <c r="AB26" s="15"/>
      <c r="AD26" s="15"/>
      <c r="AF26" s="15"/>
      <c r="AH26" s="15"/>
      <c r="AJ26" s="15"/>
      <c r="AL26" s="15"/>
      <c r="AN26" s="16"/>
      <c r="AP26" s="15"/>
    </row>
    <row r="27" spans="1:42" x14ac:dyDescent="0.25">
      <c r="A27" s="19">
        <v>26</v>
      </c>
      <c r="B27" s="4" t="s">
        <v>11</v>
      </c>
      <c r="C27" s="4" t="str">
        <f>INDEX('Typy - wg grup'!$B$2:$B$145,MATCH($A27,'Typy - wg grup'!$A$2:$A$145,0))</f>
        <v>18.06.</v>
      </c>
      <c r="D27" s="20">
        <v>0.875</v>
      </c>
      <c r="E27" s="4" t="str">
        <f>INDEX('Typy - wg grup'!$C$2:$C$145,MATCH($A27,'Typy - wg grup'!$A$2:$A$145,0))</f>
        <v>Szwajcaria - Bośnia i Hercegowina</v>
      </c>
      <c r="F27" s="34" t="s">
        <v>231</v>
      </c>
      <c r="G27" s="138"/>
      <c r="H27" s="101" t="str">
        <f>INDEX('Typy - wg grup'!$F$2:$J$145,MATCH($A27,'Typy - wg grup'!$A$2:$A$145,0),MATCH(H$1,'Typy - wg grup'!$F$1:$J$1,0))</f>
        <v>1-0</v>
      </c>
      <c r="I27" s="98" t="str">
        <f>INDEX('Typy - wg grup'!$F$2:$J$145,MATCH($A27,'Typy - wg grup'!$A$2:$A$145,0),MATCH(I$1,'Typy - wg grup'!$F$1:$J$1,0))</f>
        <v>2-1</v>
      </c>
      <c r="J27" s="98" t="str">
        <f>INDEX('Typy - wg grup'!$F$2:$J$145,MATCH($A27,'Typy - wg grup'!$A$2:$A$145,0),MATCH(J$1,'Typy - wg grup'!$F$1:$J$1,0))</f>
        <v>2-1</v>
      </c>
      <c r="K27" s="98" t="str">
        <f>INDEX('Typy - wg grup'!$F$2:$J$145,MATCH($A27,'Typy - wg grup'!$A$2:$A$145,0),MATCH(K$1,'Typy - wg grup'!$F$1:$J$1,0))</f>
        <v>1-0</v>
      </c>
      <c r="L27" s="102" t="str">
        <f>INDEX('Typy - wg grup'!$F$2:$J$145,MATCH($A27,'Typy - wg grup'!$A$2:$A$145,0),MATCH(L$1,'Typy - wg grup'!$F$1:$J$1,0))</f>
        <v>2-0</v>
      </c>
      <c r="N27" s="15"/>
      <c r="P27" s="14"/>
      <c r="R27" s="15"/>
      <c r="T27" s="15"/>
      <c r="V27" s="14"/>
      <c r="X27" s="15"/>
      <c r="Z27" s="14"/>
      <c r="AB27" s="15"/>
      <c r="AD27" s="15"/>
      <c r="AF27" s="15"/>
      <c r="AH27" s="15"/>
      <c r="AJ27" s="15"/>
      <c r="AL27" s="15"/>
      <c r="AN27" s="16"/>
      <c r="AP27" s="15"/>
    </row>
    <row r="28" spans="1:42" x14ac:dyDescent="0.25">
      <c r="A28" s="19">
        <v>27</v>
      </c>
      <c r="B28" s="4" t="s">
        <v>11</v>
      </c>
      <c r="C28" s="4" t="str">
        <f>INDEX('Typy - wg grup'!$B$2:$B$145,MATCH($A28,'Typy - wg grup'!$A$2:$A$145,0))</f>
        <v>19.06.</v>
      </c>
      <c r="D28" s="20">
        <v>0</v>
      </c>
      <c r="E28" s="4" t="str">
        <f>INDEX('Typy - wg grup'!$C$2:$C$145,MATCH($A28,'Typy - wg grup'!$A$2:$A$145,0))</f>
        <v>Kanada - Katar</v>
      </c>
      <c r="F28" s="34" t="s">
        <v>236</v>
      </c>
      <c r="G28" s="138"/>
      <c r="H28" s="101" t="str">
        <f>INDEX('Typy - wg grup'!$F$2:$J$145,MATCH($A28,'Typy - wg grup'!$A$2:$A$145,0),MATCH(H$1,'Typy - wg grup'!$F$1:$J$1,0))</f>
        <v>2-0</v>
      </c>
      <c r="I28" s="98" t="str">
        <f>INDEX('Typy - wg grup'!$F$2:$J$145,MATCH($A28,'Typy - wg grup'!$A$2:$A$145,0),MATCH(I$1,'Typy - wg grup'!$F$1:$J$1,0))</f>
        <v>2-0</v>
      </c>
      <c r="J28" s="98" t="str">
        <f>INDEX('Typy - wg grup'!$F$2:$J$145,MATCH($A28,'Typy - wg grup'!$A$2:$A$145,0),MATCH(J$1,'Typy - wg grup'!$F$1:$J$1,0))</f>
        <v>3-0</v>
      </c>
      <c r="K28" s="98" t="str">
        <f>INDEX('Typy - wg grup'!$F$2:$J$145,MATCH($A28,'Typy - wg grup'!$A$2:$A$145,0),MATCH(K$1,'Typy - wg grup'!$F$1:$J$1,0))</f>
        <v>0-2</v>
      </c>
      <c r="L28" s="102" t="str">
        <f>INDEX('Typy - wg grup'!$F$2:$J$145,MATCH($A28,'Typy - wg grup'!$A$2:$A$145,0),MATCH(L$1,'Typy - wg grup'!$F$1:$J$1,0))</f>
        <v>2-1</v>
      </c>
      <c r="N28" s="15"/>
      <c r="P28" s="14"/>
      <c r="R28" s="15"/>
      <c r="T28" s="15"/>
      <c r="V28" s="14"/>
      <c r="X28" s="15"/>
      <c r="Z28" s="14"/>
      <c r="AB28" s="15"/>
      <c r="AD28" s="15"/>
      <c r="AF28" s="15"/>
      <c r="AH28" s="15"/>
      <c r="AJ28" s="15"/>
      <c r="AL28" s="15"/>
      <c r="AN28" s="16"/>
      <c r="AP28" s="15"/>
    </row>
    <row r="29" spans="1:42" x14ac:dyDescent="0.25">
      <c r="A29" s="19">
        <v>28</v>
      </c>
      <c r="B29" s="4" t="s">
        <v>10</v>
      </c>
      <c r="C29" s="4" t="str">
        <f>INDEX('Typy - wg grup'!$B$2:$B$145,MATCH($A29,'Typy - wg grup'!$A$2:$A$145,0))</f>
        <v>19.06.</v>
      </c>
      <c r="D29" s="20">
        <v>0.125</v>
      </c>
      <c r="E29" s="4" t="str">
        <f>INDEX('Typy - wg grup'!$C$2:$C$145,MATCH($A29,'Typy - wg grup'!$A$2:$A$145,0))</f>
        <v>Meksyk - Korea Południowa</v>
      </c>
      <c r="F29" s="34" t="s">
        <v>209</v>
      </c>
      <c r="G29" s="138"/>
      <c r="H29" s="101" t="str">
        <f>INDEX('Typy - wg grup'!$F$2:$J$145,MATCH($A29,'Typy - wg grup'!$A$2:$A$145,0),MATCH(H$1,'Typy - wg grup'!$F$1:$J$1,0))</f>
        <v>2-1</v>
      </c>
      <c r="I29" s="98" t="str">
        <f>INDEX('Typy - wg grup'!$F$2:$J$145,MATCH($A29,'Typy - wg grup'!$A$2:$A$145,0),MATCH(I$1,'Typy - wg grup'!$F$1:$J$1,0))</f>
        <v>2-1</v>
      </c>
      <c r="J29" s="98" t="str">
        <f>INDEX('Typy - wg grup'!$F$2:$J$145,MATCH($A29,'Typy - wg grup'!$A$2:$A$145,0),MATCH(J$1,'Typy - wg grup'!$F$1:$J$1,0))</f>
        <v>2-1</v>
      </c>
      <c r="K29" s="98" t="str">
        <f>INDEX('Typy - wg grup'!$F$2:$J$145,MATCH($A29,'Typy - wg grup'!$A$2:$A$145,0),MATCH(K$1,'Typy - wg grup'!$F$1:$J$1,0))</f>
        <v>1-1</v>
      </c>
      <c r="L29" s="102" t="str">
        <f>INDEX('Typy - wg grup'!$F$2:$J$145,MATCH($A29,'Typy - wg grup'!$A$2:$A$145,0),MATCH(L$1,'Typy - wg grup'!$F$1:$J$1,0))</f>
        <v>1-1</v>
      </c>
      <c r="N29" s="15"/>
      <c r="P29" s="14"/>
      <c r="R29" s="15"/>
      <c r="T29" s="15"/>
      <c r="V29" s="14"/>
      <c r="X29" s="15"/>
      <c r="Z29" s="14"/>
      <c r="AB29" s="15"/>
      <c r="AD29" s="15"/>
      <c r="AF29" s="15"/>
      <c r="AH29" s="15"/>
      <c r="AJ29" s="15"/>
      <c r="AL29" s="15"/>
      <c r="AN29" s="16"/>
      <c r="AP29" s="15"/>
    </row>
    <row r="30" spans="1:42" x14ac:dyDescent="0.25">
      <c r="A30" s="19">
        <v>29</v>
      </c>
      <c r="B30" s="4" t="s">
        <v>12</v>
      </c>
      <c r="C30" s="4" t="str">
        <f>INDEX('Typy - wg grup'!$B$2:$B$145,MATCH($A30,'Typy - wg grup'!$A$2:$A$145,0))</f>
        <v>20.06.</v>
      </c>
      <c r="D30" s="20">
        <v>0.10416666666666667</v>
      </c>
      <c r="E30" s="4" t="str">
        <f>INDEX('Typy - wg grup'!$C$2:$C$145,MATCH($A30,'Typy - wg grup'!$A$2:$A$145,0))</f>
        <v>Brazylia - Haiti</v>
      </c>
      <c r="F30" s="34" t="s">
        <v>85</v>
      </c>
      <c r="G30" s="138"/>
      <c r="H30" s="101" t="str">
        <f>INDEX('Typy - wg grup'!$F$2:$J$145,MATCH($A30,'Typy - wg grup'!$A$2:$A$145,0),MATCH(H$1,'Typy - wg grup'!$F$1:$J$1,0))</f>
        <v>4-0</v>
      </c>
      <c r="I30" s="98" t="str">
        <f>INDEX('Typy - wg grup'!$F$2:$J$145,MATCH($A30,'Typy - wg grup'!$A$2:$A$145,0),MATCH(I$1,'Typy - wg grup'!$F$1:$J$1,0))</f>
        <v>3-0</v>
      </c>
      <c r="J30" s="98" t="str">
        <f>INDEX('Typy - wg grup'!$F$2:$J$145,MATCH($A30,'Typy - wg grup'!$A$2:$A$145,0),MATCH(J$1,'Typy - wg grup'!$F$1:$J$1,0))</f>
        <v>5-0</v>
      </c>
      <c r="K30" s="98" t="str">
        <f>INDEX('Typy - wg grup'!$F$2:$J$145,MATCH($A30,'Typy - wg grup'!$A$2:$A$145,0),MATCH(K$1,'Typy - wg grup'!$F$1:$J$1,0))</f>
        <v>3-0</v>
      </c>
      <c r="L30" s="102" t="str">
        <f>INDEX('Typy - wg grup'!$F$2:$J$145,MATCH($A30,'Typy - wg grup'!$A$2:$A$145,0),MATCH(L$1,'Typy - wg grup'!$F$1:$J$1,0))</f>
        <v>3-0</v>
      </c>
      <c r="N30" s="15"/>
      <c r="P30" s="14"/>
      <c r="R30" s="15"/>
      <c r="T30" s="15"/>
      <c r="V30" s="14"/>
      <c r="X30" s="15"/>
      <c r="Z30" s="14"/>
      <c r="AB30" s="15"/>
      <c r="AD30" s="15"/>
      <c r="AF30" s="15"/>
      <c r="AH30" s="15"/>
      <c r="AJ30" s="15"/>
      <c r="AL30" s="15"/>
      <c r="AN30" s="16"/>
      <c r="AP30" s="15"/>
    </row>
    <row r="31" spans="1:42" x14ac:dyDescent="0.25">
      <c r="A31" s="19">
        <v>30</v>
      </c>
      <c r="B31" s="4" t="s">
        <v>12</v>
      </c>
      <c r="C31" s="4" t="str">
        <f>INDEX('Typy - wg grup'!$B$2:$B$145,MATCH($A31,'Typy - wg grup'!$A$2:$A$145,0))</f>
        <v>20.06.</v>
      </c>
      <c r="D31" s="20">
        <v>0</v>
      </c>
      <c r="E31" s="4" t="str">
        <f>INDEX('Typy - wg grup'!$C$2:$C$145,MATCH($A31,'Typy - wg grup'!$A$2:$A$145,0))</f>
        <v>Szkocja - Maroko</v>
      </c>
      <c r="F31" s="34" t="s">
        <v>212</v>
      </c>
      <c r="G31" s="138"/>
      <c r="H31" s="101" t="str">
        <f>INDEX('Typy - wg grup'!$F$2:$J$145,MATCH($A31,'Typy - wg grup'!$A$2:$A$145,0),MATCH(H$1,'Typy - wg grup'!$F$1:$J$1,0))</f>
        <v>1-0</v>
      </c>
      <c r="I31" s="98" t="str">
        <f>INDEX('Typy - wg grup'!$F$2:$J$145,MATCH($A31,'Typy - wg grup'!$A$2:$A$145,0),MATCH(I$1,'Typy - wg grup'!$F$1:$J$1,0))</f>
        <v>1-1</v>
      </c>
      <c r="J31" s="98" t="str">
        <f>INDEX('Typy - wg grup'!$F$2:$J$145,MATCH($A31,'Typy - wg grup'!$A$2:$A$145,0),MATCH(J$1,'Typy - wg grup'!$F$1:$J$1,0))</f>
        <v>1-2</v>
      </c>
      <c r="K31" s="98" t="str">
        <f>INDEX('Typy - wg grup'!$F$2:$J$145,MATCH($A31,'Typy - wg grup'!$A$2:$A$145,0),MATCH(K$1,'Typy - wg grup'!$F$1:$J$1,0))</f>
        <v>1-0</v>
      </c>
      <c r="L31" s="102" t="str">
        <f>INDEX('Typy - wg grup'!$F$2:$J$145,MATCH($A31,'Typy - wg grup'!$A$2:$A$145,0),MATCH(L$1,'Typy - wg grup'!$F$1:$J$1,0))</f>
        <v>1-1</v>
      </c>
      <c r="N31" s="15"/>
      <c r="P31" s="14"/>
      <c r="R31" s="15"/>
      <c r="T31" s="15"/>
      <c r="V31" s="14"/>
      <c r="X31" s="15"/>
      <c r="Z31" s="14"/>
      <c r="AB31" s="15"/>
      <c r="AD31" s="15"/>
      <c r="AF31" s="15"/>
      <c r="AH31" s="15"/>
      <c r="AJ31" s="15"/>
      <c r="AL31" s="15"/>
      <c r="AN31" s="16"/>
      <c r="AP31" s="15"/>
    </row>
    <row r="32" spans="1:42" x14ac:dyDescent="0.25">
      <c r="A32" s="19">
        <v>31</v>
      </c>
      <c r="B32" s="4" t="s">
        <v>13</v>
      </c>
      <c r="C32" s="4" t="str">
        <f>INDEX('Typy - wg grup'!$B$2:$B$145,MATCH($A32,'Typy - wg grup'!$A$2:$A$145,0))</f>
        <v>20.06.</v>
      </c>
      <c r="D32" s="20">
        <v>0.20833333333333334</v>
      </c>
      <c r="E32" s="4" t="str">
        <f>INDEX('Typy - wg grup'!$C$2:$C$145,MATCH($A32,'Typy - wg grup'!$A$2:$A$145,0))</f>
        <v>Turcja - Paragwaj</v>
      </c>
      <c r="F32" s="34" t="s">
        <v>212</v>
      </c>
      <c r="G32" s="138"/>
      <c r="H32" s="101" t="str">
        <f>INDEX('Typy - wg grup'!$F$2:$J$145,MATCH($A32,'Typy - wg grup'!$A$2:$A$145,0),MATCH(H$1,'Typy - wg grup'!$F$1:$J$1,0))</f>
        <v>1-1</v>
      </c>
      <c r="I32" s="98" t="str">
        <f>INDEX('Typy - wg grup'!$F$2:$J$145,MATCH($A32,'Typy - wg grup'!$A$2:$A$145,0),MATCH(I$1,'Typy - wg grup'!$F$1:$J$1,0))</f>
        <v>2-1</v>
      </c>
      <c r="J32" s="98" t="str">
        <f>INDEX('Typy - wg grup'!$F$2:$J$145,MATCH($A32,'Typy - wg grup'!$A$2:$A$145,0),MATCH(J$1,'Typy - wg grup'!$F$1:$J$1,0))</f>
        <v>1-1</v>
      </c>
      <c r="K32" s="98" t="str">
        <f>INDEX('Typy - wg grup'!$F$2:$J$145,MATCH($A32,'Typy - wg grup'!$A$2:$A$145,0),MATCH(K$1,'Typy - wg grup'!$F$1:$J$1,0))</f>
        <v>1-0</v>
      </c>
      <c r="L32" s="102" t="str">
        <f>INDEX('Typy - wg grup'!$F$2:$J$145,MATCH($A32,'Typy - wg grup'!$A$2:$A$145,0),MATCH(L$1,'Typy - wg grup'!$F$1:$J$1,0))</f>
        <v>2-1</v>
      </c>
      <c r="N32" s="15"/>
      <c r="P32" s="14"/>
      <c r="R32" s="15"/>
      <c r="T32" s="15"/>
      <c r="V32" s="14"/>
      <c r="X32" s="15"/>
      <c r="Z32" s="14"/>
      <c r="AB32" s="15"/>
      <c r="AD32" s="15"/>
      <c r="AF32" s="15"/>
      <c r="AH32" s="15"/>
      <c r="AJ32" s="15"/>
      <c r="AL32" s="15"/>
      <c r="AN32" s="16"/>
      <c r="AP32" s="15"/>
    </row>
    <row r="33" spans="1:42" x14ac:dyDescent="0.25">
      <c r="A33" s="19">
        <v>32</v>
      </c>
      <c r="B33" s="4" t="s">
        <v>13</v>
      </c>
      <c r="C33" s="4" t="str">
        <f>INDEX('Typy - wg grup'!$B$2:$B$145,MATCH($A33,'Typy - wg grup'!$A$2:$A$145,0))</f>
        <v>19.06.</v>
      </c>
      <c r="D33" s="20">
        <v>0.875</v>
      </c>
      <c r="E33" s="4" t="str">
        <f>INDEX('Typy - wg grup'!$C$2:$C$145,MATCH($A33,'Typy - wg grup'!$A$2:$A$145,0))</f>
        <v>USA - Australia</v>
      </c>
      <c r="F33" s="34" t="s">
        <v>68</v>
      </c>
      <c r="G33" s="138"/>
      <c r="H33" s="101" t="str">
        <f>INDEX('Typy - wg grup'!$F$2:$J$145,MATCH($A33,'Typy - wg grup'!$A$2:$A$145,0),MATCH(H$1,'Typy - wg grup'!$F$1:$J$1,0))</f>
        <v>2-0</v>
      </c>
      <c r="I33" s="98" t="str">
        <f>INDEX('Typy - wg grup'!$F$2:$J$145,MATCH($A33,'Typy - wg grup'!$A$2:$A$145,0),MATCH(I$1,'Typy - wg grup'!$F$1:$J$1,0))</f>
        <v>2-0</v>
      </c>
      <c r="J33" s="98" t="str">
        <f>INDEX('Typy - wg grup'!$F$2:$J$145,MATCH($A33,'Typy - wg grup'!$A$2:$A$145,0),MATCH(J$1,'Typy - wg grup'!$F$1:$J$1,0))</f>
        <v>2-0</v>
      </c>
      <c r="K33" s="98" t="str">
        <f>INDEX('Typy - wg grup'!$F$2:$J$145,MATCH($A33,'Typy - wg grup'!$A$2:$A$145,0),MATCH(K$1,'Typy - wg grup'!$F$1:$J$1,0))</f>
        <v>2-1</v>
      </c>
      <c r="L33" s="102" t="str">
        <f>INDEX('Typy - wg grup'!$F$2:$J$145,MATCH($A33,'Typy - wg grup'!$A$2:$A$145,0),MATCH(L$1,'Typy - wg grup'!$F$1:$J$1,0))</f>
        <v>2-1</v>
      </c>
      <c r="N33" s="15"/>
      <c r="P33" s="14"/>
      <c r="R33" s="15"/>
      <c r="T33" s="15"/>
      <c r="V33" s="14"/>
      <c r="X33" s="15"/>
      <c r="Z33" s="14"/>
      <c r="AB33" s="15"/>
      <c r="AD33" s="15"/>
      <c r="AF33" s="15"/>
      <c r="AH33" s="15"/>
      <c r="AJ33" s="15"/>
      <c r="AL33" s="15"/>
      <c r="AN33" s="16"/>
      <c r="AP33" s="15"/>
    </row>
    <row r="34" spans="1:42" x14ac:dyDescent="0.25">
      <c r="A34" s="19">
        <v>33</v>
      </c>
      <c r="B34" s="4" t="s">
        <v>27</v>
      </c>
      <c r="C34" s="4" t="str">
        <f>INDEX('Typy - wg grup'!$B$2:$B$145,MATCH($A34,'Typy - wg grup'!$A$2:$A$145,0))</f>
        <v>20.06.</v>
      </c>
      <c r="D34" s="20">
        <v>0.91666666666666663</v>
      </c>
      <c r="E34" s="4" t="str">
        <f>INDEX('Typy - wg grup'!$C$2:$C$145,MATCH($A34,'Typy - wg grup'!$A$2:$A$145,0))</f>
        <v>Niemcy - Wyb. Kości Słoniowej</v>
      </c>
      <c r="F34" s="34" t="s">
        <v>65</v>
      </c>
      <c r="G34" s="138"/>
      <c r="H34" s="101" t="str">
        <f>INDEX('Typy - wg grup'!$F$2:$J$145,MATCH($A34,'Typy - wg grup'!$A$2:$A$145,0),MATCH(H$1,'Typy - wg grup'!$F$1:$J$1,0))</f>
        <v>2-1</v>
      </c>
      <c r="I34" s="98" t="str">
        <f>INDEX('Typy - wg grup'!$F$2:$J$145,MATCH($A34,'Typy - wg grup'!$A$2:$A$145,0),MATCH(I$1,'Typy - wg grup'!$F$1:$J$1,0))</f>
        <v>2-1</v>
      </c>
      <c r="J34" s="98" t="str">
        <f>INDEX('Typy - wg grup'!$F$2:$J$145,MATCH($A34,'Typy - wg grup'!$A$2:$A$145,0),MATCH(J$1,'Typy - wg grup'!$F$1:$J$1,0))</f>
        <v>3-1</v>
      </c>
      <c r="K34" s="98" t="str">
        <f>INDEX('Typy - wg grup'!$F$2:$J$145,MATCH($A34,'Typy - wg grup'!$A$2:$A$145,0),MATCH(K$1,'Typy - wg grup'!$F$1:$J$1,0))</f>
        <v>2-1</v>
      </c>
      <c r="L34" s="102" t="str">
        <f>INDEX('Typy - wg grup'!$F$2:$J$145,MATCH($A34,'Typy - wg grup'!$A$2:$A$145,0),MATCH(L$1,'Typy - wg grup'!$F$1:$J$1,0))</f>
        <v>2-1</v>
      </c>
      <c r="N34" s="15"/>
      <c r="P34" s="14"/>
      <c r="R34" s="15"/>
      <c r="T34" s="15"/>
      <c r="V34" s="14"/>
      <c r="X34" s="15"/>
      <c r="Z34" s="14"/>
      <c r="AB34" s="15"/>
      <c r="AD34" s="15"/>
      <c r="AF34" s="15"/>
      <c r="AH34" s="15"/>
      <c r="AJ34" s="15"/>
      <c r="AL34" s="15"/>
      <c r="AN34" s="16"/>
      <c r="AP34" s="15"/>
    </row>
    <row r="35" spans="1:42" x14ac:dyDescent="0.25">
      <c r="A35" s="19">
        <v>34</v>
      </c>
      <c r="B35" s="4" t="s">
        <v>27</v>
      </c>
      <c r="C35" s="4" t="str">
        <f>INDEX('Typy - wg grup'!$B$2:$B$145,MATCH($A35,'Typy - wg grup'!$A$2:$A$145,0))</f>
        <v>21.06.</v>
      </c>
      <c r="D35" s="20">
        <v>8.3333333333333329E-2</v>
      </c>
      <c r="E35" s="4" t="str">
        <f>INDEX('Typy - wg grup'!$C$2:$C$145,MATCH($A35,'Typy - wg grup'!$A$2:$A$145,0))</f>
        <v>Ekwador - Curacao</v>
      </c>
      <c r="F35" s="34" t="s">
        <v>196</v>
      </c>
      <c r="G35" s="138"/>
      <c r="H35" s="101" t="str">
        <f>INDEX('Typy - wg grup'!$F$2:$J$145,MATCH($A35,'Typy - wg grup'!$A$2:$A$145,0),MATCH(H$1,'Typy - wg grup'!$F$1:$J$1,0))</f>
        <v>2-0</v>
      </c>
      <c r="I35" s="98" t="str">
        <f>INDEX('Typy - wg grup'!$F$2:$J$145,MATCH($A35,'Typy - wg grup'!$A$2:$A$145,0),MATCH(I$1,'Typy - wg grup'!$F$1:$J$1,0))</f>
        <v>2-0</v>
      </c>
      <c r="J35" s="98" t="str">
        <f>INDEX('Typy - wg grup'!$F$2:$J$145,MATCH($A35,'Typy - wg grup'!$A$2:$A$145,0),MATCH(J$1,'Typy - wg grup'!$F$1:$J$1,0))</f>
        <v>2-0</v>
      </c>
      <c r="K35" s="98" t="str">
        <f>INDEX('Typy - wg grup'!$F$2:$J$145,MATCH($A35,'Typy - wg grup'!$A$2:$A$145,0),MATCH(K$1,'Typy - wg grup'!$F$1:$J$1,0))</f>
        <v>3-0</v>
      </c>
      <c r="L35" s="102" t="str">
        <f>INDEX('Typy - wg grup'!$F$2:$J$145,MATCH($A35,'Typy - wg grup'!$A$2:$A$145,0),MATCH(L$1,'Typy - wg grup'!$F$1:$J$1,0))</f>
        <v>2-0</v>
      </c>
      <c r="N35" s="15"/>
      <c r="P35" s="14"/>
      <c r="R35" s="15"/>
      <c r="T35" s="15"/>
      <c r="V35" s="14"/>
      <c r="X35" s="15"/>
      <c r="Z35" s="14"/>
      <c r="AB35" s="15"/>
      <c r="AD35" s="15"/>
      <c r="AF35" s="15"/>
      <c r="AH35" s="15"/>
      <c r="AJ35" s="15"/>
      <c r="AL35" s="15"/>
      <c r="AN35" s="16"/>
      <c r="AP35" s="15"/>
    </row>
    <row r="36" spans="1:42" x14ac:dyDescent="0.25">
      <c r="A36" s="19">
        <v>35</v>
      </c>
      <c r="B36" s="4" t="s">
        <v>28</v>
      </c>
      <c r="C36" s="4" t="str">
        <f>INDEX('Typy - wg grup'!$B$2:$B$145,MATCH($A36,'Typy - wg grup'!$A$2:$A$145,0))</f>
        <v>20.06.</v>
      </c>
      <c r="D36" s="20">
        <v>0.79166666666666663</v>
      </c>
      <c r="E36" s="4" t="str">
        <f>INDEX('Typy - wg grup'!$C$2:$C$145,MATCH($A36,'Typy - wg grup'!$A$2:$A$145,0))</f>
        <v>Holandia - Szwecja</v>
      </c>
      <c r="F36" s="34" t="s">
        <v>233</v>
      </c>
      <c r="G36" s="138"/>
      <c r="H36" s="101" t="str">
        <f>INDEX('Typy - wg grup'!$F$2:$J$145,MATCH($A36,'Typy - wg grup'!$A$2:$A$145,0),MATCH(H$1,'Typy - wg grup'!$F$1:$J$1,0))</f>
        <v>2-1</v>
      </c>
      <c r="I36" s="98" t="str">
        <f>INDEX('Typy - wg grup'!$F$2:$J$145,MATCH($A36,'Typy - wg grup'!$A$2:$A$145,0),MATCH(I$1,'Typy - wg grup'!$F$1:$J$1,0))</f>
        <v>1-1</v>
      </c>
      <c r="J36" s="98" t="str">
        <f>INDEX('Typy - wg grup'!$F$2:$J$145,MATCH($A36,'Typy - wg grup'!$A$2:$A$145,0),MATCH(J$1,'Typy - wg grup'!$F$1:$J$1,0))</f>
        <v>2-2</v>
      </c>
      <c r="K36" s="98" t="str">
        <f>INDEX('Typy - wg grup'!$F$2:$J$145,MATCH($A36,'Typy - wg grup'!$A$2:$A$145,0),MATCH(K$1,'Typy - wg grup'!$F$1:$J$1,0))</f>
        <v>1-0</v>
      </c>
      <c r="L36" s="102" t="str">
        <f>INDEX('Typy - wg grup'!$F$2:$J$145,MATCH($A36,'Typy - wg grup'!$A$2:$A$145,0),MATCH(L$1,'Typy - wg grup'!$F$1:$J$1,0))</f>
        <v>1-1</v>
      </c>
      <c r="N36" s="15"/>
      <c r="P36" s="14"/>
      <c r="R36" s="15"/>
      <c r="T36" s="15"/>
      <c r="V36" s="14"/>
      <c r="X36" s="15"/>
      <c r="Z36" s="14"/>
      <c r="AB36" s="15"/>
      <c r="AD36" s="15"/>
      <c r="AF36" s="15"/>
      <c r="AH36" s="15"/>
      <c r="AJ36" s="15"/>
      <c r="AL36" s="15"/>
      <c r="AN36" s="16"/>
      <c r="AP36" s="15"/>
    </row>
    <row r="37" spans="1:42" x14ac:dyDescent="0.25">
      <c r="A37" s="19">
        <v>36</v>
      </c>
      <c r="B37" s="4" t="s">
        <v>28</v>
      </c>
      <c r="C37" s="4" t="str">
        <f>INDEX('Typy - wg grup'!$B$2:$B$145,MATCH($A37,'Typy - wg grup'!$A$2:$A$145,0))</f>
        <v>21.06.</v>
      </c>
      <c r="D37" s="20">
        <v>0.25</v>
      </c>
      <c r="E37" s="4" t="str">
        <f>INDEX('Typy - wg grup'!$C$2:$C$145,MATCH($A37,'Typy - wg grup'!$A$2:$A$145,0))</f>
        <v>Tunezja - Japonia</v>
      </c>
      <c r="F37" s="34" t="s">
        <v>219</v>
      </c>
      <c r="G37" s="138"/>
      <c r="H37" s="101" t="str">
        <f>INDEX('Typy - wg grup'!$F$2:$J$145,MATCH($A37,'Typy - wg grup'!$A$2:$A$145,0),MATCH(H$1,'Typy - wg grup'!$F$1:$J$1,0))</f>
        <v>1-1</v>
      </c>
      <c r="I37" s="98" t="str">
        <f>INDEX('Typy - wg grup'!$F$2:$J$145,MATCH($A37,'Typy - wg grup'!$A$2:$A$145,0),MATCH(I$1,'Typy - wg grup'!$F$1:$J$1,0))</f>
        <v>1-1</v>
      </c>
      <c r="J37" s="98" t="str">
        <f>INDEX('Typy - wg grup'!$F$2:$J$145,MATCH($A37,'Typy - wg grup'!$A$2:$A$145,0),MATCH(J$1,'Typy - wg grup'!$F$1:$J$1,0))</f>
        <v>1-2</v>
      </c>
      <c r="K37" s="98" t="str">
        <f>INDEX('Typy - wg grup'!$F$2:$J$145,MATCH($A37,'Typy - wg grup'!$A$2:$A$145,0),MATCH(K$1,'Typy - wg grup'!$F$1:$J$1,0))</f>
        <v>2-1</v>
      </c>
      <c r="L37" s="102" t="str">
        <f>INDEX('Typy - wg grup'!$F$2:$J$145,MATCH($A37,'Typy - wg grup'!$A$2:$A$145,0),MATCH(L$1,'Typy - wg grup'!$F$1:$J$1,0))</f>
        <v>2-0</v>
      </c>
      <c r="N37" s="15"/>
      <c r="P37" s="14"/>
      <c r="R37" s="15"/>
      <c r="T37" s="15"/>
      <c r="V37" s="14"/>
      <c r="X37" s="15"/>
      <c r="Z37" s="14"/>
      <c r="AB37" s="15"/>
      <c r="AD37" s="15"/>
      <c r="AF37" s="15"/>
      <c r="AH37" s="15"/>
      <c r="AJ37" s="15"/>
      <c r="AL37" s="15"/>
      <c r="AN37" s="16"/>
      <c r="AP37" s="15"/>
    </row>
    <row r="38" spans="1:42" x14ac:dyDescent="0.25">
      <c r="A38" s="19">
        <v>37</v>
      </c>
      <c r="B38" s="4" t="s">
        <v>116</v>
      </c>
      <c r="C38" s="4" t="str">
        <f>INDEX('Typy - wg grup'!$B$2:$B$145,MATCH($A38,'Typy - wg grup'!$A$2:$A$145,0))</f>
        <v>22.06.</v>
      </c>
      <c r="D38" s="20">
        <v>0</v>
      </c>
      <c r="E38" s="4" t="str">
        <f>INDEX('Typy - wg grup'!$C$2:$C$145,MATCH($A38,'Typy - wg grup'!$A$2:$A$145,0))</f>
        <v>Urugwaj - Rep. Zielonego Przylądka</v>
      </c>
      <c r="F38" s="34" t="s">
        <v>69</v>
      </c>
      <c r="G38" s="138"/>
      <c r="H38" s="101" t="str">
        <f>INDEX('Typy - wg grup'!$F$2:$J$145,MATCH($A38,'Typy - wg grup'!$A$2:$A$145,0),MATCH(H$1,'Typy - wg grup'!$F$1:$J$1,0))</f>
        <v>2-0</v>
      </c>
      <c r="I38" s="98" t="str">
        <f>INDEX('Typy - wg grup'!$F$2:$J$145,MATCH($A38,'Typy - wg grup'!$A$2:$A$145,0),MATCH(I$1,'Typy - wg grup'!$F$1:$J$1,0))</f>
        <v>2-0</v>
      </c>
      <c r="J38" s="98" t="str">
        <f>INDEX('Typy - wg grup'!$F$2:$J$145,MATCH($A38,'Typy - wg grup'!$A$2:$A$145,0),MATCH(J$1,'Typy - wg grup'!$F$1:$J$1,0))</f>
        <v>2-0</v>
      </c>
      <c r="K38" s="98" t="str">
        <f>INDEX('Typy - wg grup'!$F$2:$J$145,MATCH($A38,'Typy - wg grup'!$A$2:$A$145,0),MATCH(K$1,'Typy - wg grup'!$F$1:$J$1,0))</f>
        <v>1-1</v>
      </c>
      <c r="L38" s="102" t="str">
        <f>INDEX('Typy - wg grup'!$F$2:$J$145,MATCH($A38,'Typy - wg grup'!$A$2:$A$145,0),MATCH(L$1,'Typy - wg grup'!$F$1:$J$1,0))</f>
        <v>2-0</v>
      </c>
      <c r="N38" s="15"/>
      <c r="P38" s="14"/>
      <c r="R38" s="15"/>
      <c r="T38" s="15"/>
      <c r="V38" s="14"/>
      <c r="X38" s="15"/>
      <c r="Z38" s="14"/>
      <c r="AB38" s="15"/>
      <c r="AD38" s="15"/>
      <c r="AF38" s="15"/>
      <c r="AH38" s="15"/>
      <c r="AJ38" s="15"/>
      <c r="AL38" s="15"/>
      <c r="AN38" s="16"/>
      <c r="AP38" s="15"/>
    </row>
    <row r="39" spans="1:42" x14ac:dyDescent="0.25">
      <c r="A39" s="19">
        <v>38</v>
      </c>
      <c r="B39" s="4" t="s">
        <v>116</v>
      </c>
      <c r="C39" s="4" t="str">
        <f>INDEX('Typy - wg grup'!$B$2:$B$145,MATCH($A39,'Typy - wg grup'!$A$2:$A$145,0))</f>
        <v>21.06.</v>
      </c>
      <c r="D39" s="20">
        <v>0.75</v>
      </c>
      <c r="E39" s="4" t="str">
        <f>INDEX('Typy - wg grup'!$C$2:$C$145,MATCH($A39,'Typy - wg grup'!$A$2:$A$145,0))</f>
        <v>Hiszpania - Arabia Saud.</v>
      </c>
      <c r="F39" s="34" t="s">
        <v>214</v>
      </c>
      <c r="G39" s="138"/>
      <c r="H39" s="101" t="str">
        <f>INDEX('Typy - wg grup'!$F$2:$J$145,MATCH($A39,'Typy - wg grup'!$A$2:$A$145,0),MATCH(H$1,'Typy - wg grup'!$F$1:$J$1,0))</f>
        <v>2-1</v>
      </c>
      <c r="I39" s="98" t="str">
        <f>INDEX('Typy - wg grup'!$F$2:$J$145,MATCH($A39,'Typy - wg grup'!$A$2:$A$145,0),MATCH(I$1,'Typy - wg grup'!$F$1:$J$1,0))</f>
        <v>2-0</v>
      </c>
      <c r="J39" s="98" t="str">
        <f>INDEX('Typy - wg grup'!$F$2:$J$145,MATCH($A39,'Typy - wg grup'!$A$2:$A$145,0),MATCH(J$1,'Typy - wg grup'!$F$1:$J$1,0))</f>
        <v>4-0</v>
      </c>
      <c r="K39" s="98" t="str">
        <f>INDEX('Typy - wg grup'!$F$2:$J$145,MATCH($A39,'Typy - wg grup'!$A$2:$A$145,0),MATCH(K$1,'Typy - wg grup'!$F$1:$J$1,0))</f>
        <v>3-0</v>
      </c>
      <c r="L39" s="102" t="str">
        <f>INDEX('Typy - wg grup'!$F$2:$J$145,MATCH($A39,'Typy - wg grup'!$A$2:$A$145,0),MATCH(L$1,'Typy - wg grup'!$F$1:$J$1,0))</f>
        <v>2-0</v>
      </c>
      <c r="N39" s="15"/>
      <c r="P39" s="14"/>
      <c r="R39" s="15"/>
      <c r="T39" s="15"/>
      <c r="V39" s="14"/>
      <c r="X39" s="15"/>
      <c r="Z39" s="14"/>
      <c r="AB39" s="15"/>
      <c r="AD39" s="15"/>
      <c r="AF39" s="15"/>
      <c r="AH39" s="15"/>
      <c r="AJ39" s="15"/>
      <c r="AL39" s="15"/>
      <c r="AN39" s="16"/>
      <c r="AP39" s="15"/>
    </row>
    <row r="40" spans="1:42" x14ac:dyDescent="0.25">
      <c r="A40" s="19">
        <v>39</v>
      </c>
      <c r="B40" s="4" t="s">
        <v>115</v>
      </c>
      <c r="C40" s="4" t="str">
        <f>INDEX('Typy - wg grup'!$B$2:$B$145,MATCH($A40,'Typy - wg grup'!$A$2:$A$145,0))</f>
        <v>21.06.</v>
      </c>
      <c r="D40" s="20">
        <v>0.875</v>
      </c>
      <c r="E40" s="4" t="str">
        <f>INDEX('Typy - wg grup'!$C$2:$C$145,MATCH($A40,'Typy - wg grup'!$A$2:$A$145,0))</f>
        <v>Belgia - Iran</v>
      </c>
      <c r="F40" s="34" t="s">
        <v>196</v>
      </c>
      <c r="G40" s="138"/>
      <c r="H40" s="101" t="str">
        <f>INDEX('Typy - wg grup'!$F$2:$J$145,MATCH($A40,'Typy - wg grup'!$A$2:$A$145,0),MATCH(H$1,'Typy - wg grup'!$F$1:$J$1,0))</f>
        <v>1-1</v>
      </c>
      <c r="I40" s="98" t="str">
        <f>INDEX('Typy - wg grup'!$F$2:$J$145,MATCH($A40,'Typy - wg grup'!$A$2:$A$145,0),MATCH(I$1,'Typy - wg grup'!$F$1:$J$1,0))</f>
        <v>2-1</v>
      </c>
      <c r="J40" s="98" t="str">
        <f>INDEX('Typy - wg grup'!$F$2:$J$145,MATCH($A40,'Typy - wg grup'!$A$2:$A$145,0),MATCH(J$1,'Typy - wg grup'!$F$1:$J$1,0))</f>
        <v>3-1</v>
      </c>
      <c r="K40" s="98" t="str">
        <f>INDEX('Typy - wg grup'!$F$2:$J$145,MATCH($A40,'Typy - wg grup'!$A$2:$A$145,0),MATCH(K$1,'Typy - wg grup'!$F$1:$J$1,0))</f>
        <v>2-1</v>
      </c>
      <c r="L40" s="102" t="str">
        <f>INDEX('Typy - wg grup'!$F$2:$J$145,MATCH($A40,'Typy - wg grup'!$A$2:$A$145,0),MATCH(L$1,'Typy - wg grup'!$F$1:$J$1,0))</f>
        <v>1-1</v>
      </c>
      <c r="N40" s="15"/>
      <c r="P40" s="14"/>
      <c r="R40" s="15"/>
      <c r="T40" s="15"/>
      <c r="V40" s="14"/>
      <c r="X40" s="15"/>
      <c r="Z40" s="14"/>
      <c r="AB40" s="15"/>
      <c r="AD40" s="15"/>
      <c r="AF40" s="15"/>
      <c r="AH40" s="15"/>
      <c r="AJ40" s="15"/>
      <c r="AL40" s="15"/>
      <c r="AN40" s="16"/>
      <c r="AP40" s="15"/>
    </row>
    <row r="41" spans="1:42" x14ac:dyDescent="0.25">
      <c r="A41" s="19">
        <v>40</v>
      </c>
      <c r="B41" s="4" t="s">
        <v>115</v>
      </c>
      <c r="C41" s="4" t="str">
        <f>INDEX('Typy - wg grup'!$B$2:$B$145,MATCH($A41,'Typy - wg grup'!$A$2:$A$145,0))</f>
        <v>22.06.</v>
      </c>
      <c r="D41" s="20">
        <v>0.125</v>
      </c>
      <c r="E41" s="4" t="str">
        <f>INDEX('Typy - wg grup'!$C$2:$C$145,MATCH($A41,'Typy - wg grup'!$A$2:$A$145,0))</f>
        <v>Nowa Zelandia - Egipt</v>
      </c>
      <c r="F41" s="34" t="s">
        <v>67</v>
      </c>
      <c r="G41" s="138"/>
      <c r="H41" s="101" t="str">
        <f>INDEX('Typy - wg grup'!$F$2:$J$145,MATCH($A41,'Typy - wg grup'!$A$2:$A$145,0),MATCH(H$1,'Typy - wg grup'!$F$1:$J$1,0))</f>
        <v>0-0</v>
      </c>
      <c r="I41" s="98" t="str">
        <f>INDEX('Typy - wg grup'!$F$2:$J$145,MATCH($A41,'Typy - wg grup'!$A$2:$A$145,0),MATCH(I$1,'Typy - wg grup'!$F$1:$J$1,0))</f>
        <v>0-1</v>
      </c>
      <c r="J41" s="98" t="str">
        <f>INDEX('Typy - wg grup'!$F$2:$J$145,MATCH($A41,'Typy - wg grup'!$A$2:$A$145,0),MATCH(J$1,'Typy - wg grup'!$F$1:$J$1,0))</f>
        <v>1-2</v>
      </c>
      <c r="K41" s="98" t="str">
        <f>INDEX('Typy - wg grup'!$F$2:$J$145,MATCH($A41,'Typy - wg grup'!$A$2:$A$145,0),MATCH(K$1,'Typy - wg grup'!$F$1:$J$1,0))</f>
        <v>0-1</v>
      </c>
      <c r="L41" s="102" t="str">
        <f>INDEX('Typy - wg grup'!$F$2:$J$145,MATCH($A41,'Typy - wg grup'!$A$2:$A$145,0),MATCH(L$1,'Typy - wg grup'!$F$1:$J$1,0))</f>
        <v>1-1</v>
      </c>
      <c r="N41" s="15"/>
      <c r="P41" s="14"/>
      <c r="R41" s="15"/>
      <c r="T41" s="15"/>
      <c r="V41" s="14"/>
      <c r="X41" s="15"/>
      <c r="Z41" s="14"/>
      <c r="AB41" s="15"/>
      <c r="AD41" s="15"/>
      <c r="AF41" s="15"/>
      <c r="AH41" s="15"/>
      <c r="AJ41" s="15"/>
      <c r="AL41" s="15"/>
      <c r="AN41" s="16"/>
      <c r="AP41" s="15"/>
    </row>
    <row r="42" spans="1:42" x14ac:dyDescent="0.25">
      <c r="A42" s="19">
        <v>41</v>
      </c>
      <c r="B42" s="4" t="s">
        <v>117</v>
      </c>
      <c r="C42" s="4" t="str">
        <f>INDEX('Typy - wg grup'!$B$2:$B$145,MATCH($A42,'Typy - wg grup'!$A$2:$A$145,0))</f>
        <v>23.06.</v>
      </c>
      <c r="D42" s="20">
        <v>8.3333333333333329E-2</v>
      </c>
      <c r="E42" s="4" t="str">
        <f>INDEX('Typy - wg grup'!$C$2:$C$145,MATCH($A42,'Typy - wg grup'!$A$2:$A$145,0))</f>
        <v>Norwegia - Senegal</v>
      </c>
      <c r="F42" s="34" t="s">
        <v>237</v>
      </c>
      <c r="G42" s="138"/>
      <c r="H42" s="101" t="str">
        <f>INDEX('Typy - wg grup'!$F$2:$J$145,MATCH($A42,'Typy - wg grup'!$A$2:$A$145,0),MATCH(H$1,'Typy - wg grup'!$F$1:$J$1,0))</f>
        <v>1-1</v>
      </c>
      <c r="I42" s="98" t="str">
        <f>INDEX('Typy - wg grup'!$F$2:$J$145,MATCH($A42,'Typy - wg grup'!$A$2:$A$145,0),MATCH(I$1,'Typy - wg grup'!$F$1:$J$1,0))</f>
        <v>1-1</v>
      </c>
      <c r="J42" s="98" t="str">
        <f>INDEX('Typy - wg grup'!$F$2:$J$145,MATCH($A42,'Typy - wg grup'!$A$2:$A$145,0),MATCH(J$1,'Typy - wg grup'!$F$1:$J$1,0))</f>
        <v>1-1</v>
      </c>
      <c r="K42" s="98" t="str">
        <f>INDEX('Typy - wg grup'!$F$2:$J$145,MATCH($A42,'Typy - wg grup'!$A$2:$A$145,0),MATCH(K$1,'Typy - wg grup'!$F$1:$J$1,0))</f>
        <v>1-0</v>
      </c>
      <c r="L42" s="102" t="str">
        <f>INDEX('Typy - wg grup'!$F$2:$J$145,MATCH($A42,'Typy - wg grup'!$A$2:$A$145,0),MATCH(L$1,'Typy - wg grup'!$F$1:$J$1,0))</f>
        <v>2-1</v>
      </c>
      <c r="N42" s="15"/>
      <c r="P42" s="14"/>
      <c r="R42" s="15"/>
      <c r="T42" s="15"/>
      <c r="V42" s="14"/>
      <c r="X42" s="15"/>
      <c r="Z42" s="14"/>
      <c r="AB42" s="15"/>
      <c r="AD42" s="15"/>
      <c r="AF42" s="15"/>
      <c r="AH42" s="15"/>
      <c r="AJ42" s="15"/>
      <c r="AL42" s="15"/>
      <c r="AN42" s="16"/>
      <c r="AP42" s="15"/>
    </row>
    <row r="43" spans="1:42" x14ac:dyDescent="0.25">
      <c r="A43" s="19">
        <v>42</v>
      </c>
      <c r="B43" s="4" t="s">
        <v>117</v>
      </c>
      <c r="C43" s="4" t="str">
        <f>INDEX('Typy - wg grup'!$B$2:$B$145,MATCH($A43,'Typy - wg grup'!$A$2:$A$145,0))</f>
        <v>22.06.</v>
      </c>
      <c r="D43" s="20">
        <v>0.95833333333333337</v>
      </c>
      <c r="E43" s="4" t="str">
        <f>INDEX('Typy - wg grup'!$C$2:$C$145,MATCH($A43,'Typy - wg grup'!$A$2:$A$145,0))</f>
        <v>Francja - Irak</v>
      </c>
      <c r="F43" s="34" t="s">
        <v>85</v>
      </c>
      <c r="G43" s="138"/>
      <c r="H43" s="101" t="str">
        <f>INDEX('Typy - wg grup'!$F$2:$J$145,MATCH($A43,'Typy - wg grup'!$A$2:$A$145,0),MATCH(H$1,'Typy - wg grup'!$F$1:$J$1,0))</f>
        <v>3-0</v>
      </c>
      <c r="I43" s="98" t="str">
        <f>INDEX('Typy - wg grup'!$F$2:$J$145,MATCH($A43,'Typy - wg grup'!$A$2:$A$145,0),MATCH(I$1,'Typy - wg grup'!$F$1:$J$1,0))</f>
        <v>3-0</v>
      </c>
      <c r="J43" s="98" t="str">
        <f>INDEX('Typy - wg grup'!$F$2:$J$145,MATCH($A43,'Typy - wg grup'!$A$2:$A$145,0),MATCH(J$1,'Typy - wg grup'!$F$1:$J$1,0))</f>
        <v>4-0</v>
      </c>
      <c r="K43" s="98" t="str">
        <f>INDEX('Typy - wg grup'!$F$2:$J$145,MATCH($A43,'Typy - wg grup'!$A$2:$A$145,0),MATCH(K$1,'Typy - wg grup'!$F$1:$J$1,0))</f>
        <v>2-1</v>
      </c>
      <c r="L43" s="102" t="str">
        <f>INDEX('Typy - wg grup'!$F$2:$J$145,MATCH($A43,'Typy - wg grup'!$A$2:$A$145,0),MATCH(L$1,'Typy - wg grup'!$F$1:$J$1,0))</f>
        <v>3-0</v>
      </c>
      <c r="N43" s="15"/>
      <c r="P43" s="14"/>
      <c r="R43" s="15"/>
      <c r="T43" s="15"/>
      <c r="V43" s="14"/>
      <c r="X43" s="15"/>
      <c r="Z43" s="14"/>
      <c r="AB43" s="15"/>
      <c r="AD43" s="15"/>
      <c r="AF43" s="15"/>
      <c r="AH43" s="15"/>
      <c r="AJ43" s="15"/>
      <c r="AL43" s="15"/>
      <c r="AN43" s="16"/>
      <c r="AP43" s="15"/>
    </row>
    <row r="44" spans="1:42" x14ac:dyDescent="0.25">
      <c r="A44" s="19">
        <v>43</v>
      </c>
      <c r="B44" s="4" t="s">
        <v>118</v>
      </c>
      <c r="C44" s="4" t="str">
        <f>INDEX('Typy - wg grup'!$B$2:$B$145,MATCH($A44,'Typy - wg grup'!$A$2:$A$145,0))</f>
        <v>22.06.</v>
      </c>
      <c r="D44" s="20">
        <v>0.79166666666666663</v>
      </c>
      <c r="E44" s="4" t="str">
        <f>INDEX('Typy - wg grup'!$C$2:$C$145,MATCH($A44,'Typy - wg grup'!$A$2:$A$145,0))</f>
        <v>Argentyna - Austria</v>
      </c>
      <c r="F44" s="34" t="s">
        <v>68</v>
      </c>
      <c r="G44" s="138"/>
      <c r="H44" s="101" t="str">
        <f>INDEX('Typy - wg grup'!$F$2:$J$145,MATCH($A44,'Typy - wg grup'!$A$2:$A$145,0),MATCH(H$1,'Typy - wg grup'!$F$1:$J$1,0))</f>
        <v>2-0</v>
      </c>
      <c r="I44" s="98" t="str">
        <f>INDEX('Typy - wg grup'!$F$2:$J$145,MATCH($A44,'Typy - wg grup'!$A$2:$A$145,0),MATCH(I$1,'Typy - wg grup'!$F$1:$J$1,0))</f>
        <v>1-1</v>
      </c>
      <c r="J44" s="98" t="str">
        <f>INDEX('Typy - wg grup'!$F$2:$J$145,MATCH($A44,'Typy - wg grup'!$A$2:$A$145,0),MATCH(J$1,'Typy - wg grup'!$F$1:$J$1,0))</f>
        <v>2-1</v>
      </c>
      <c r="K44" s="98" t="str">
        <f>INDEX('Typy - wg grup'!$F$2:$J$145,MATCH($A44,'Typy - wg grup'!$A$2:$A$145,0),MATCH(K$1,'Typy - wg grup'!$F$1:$J$1,0))</f>
        <v>3-0</v>
      </c>
      <c r="L44" s="102" t="str">
        <f>INDEX('Typy - wg grup'!$F$2:$J$145,MATCH($A44,'Typy - wg grup'!$A$2:$A$145,0),MATCH(L$1,'Typy - wg grup'!$F$1:$J$1,0))</f>
        <v>1-1</v>
      </c>
      <c r="N44" s="15"/>
      <c r="P44" s="14"/>
      <c r="R44" s="15"/>
      <c r="T44" s="15"/>
      <c r="V44" s="14"/>
      <c r="X44" s="15"/>
      <c r="Z44" s="14"/>
      <c r="AB44" s="15"/>
      <c r="AD44" s="15"/>
      <c r="AF44" s="15"/>
      <c r="AH44" s="15"/>
      <c r="AJ44" s="15"/>
      <c r="AL44" s="15"/>
      <c r="AN44" s="16"/>
      <c r="AP44" s="15"/>
    </row>
    <row r="45" spans="1:42" x14ac:dyDescent="0.25">
      <c r="A45" s="19">
        <v>44</v>
      </c>
      <c r="B45" s="4" t="s">
        <v>118</v>
      </c>
      <c r="C45" s="4" t="str">
        <f>INDEX('Typy - wg grup'!$B$2:$B$145,MATCH($A45,'Typy - wg grup'!$A$2:$A$145,0))</f>
        <v>23.06.</v>
      </c>
      <c r="D45" s="20">
        <v>0.20833333333333334</v>
      </c>
      <c r="E45" s="4" t="str">
        <f>INDEX('Typy - wg grup'!$C$2:$C$145,MATCH($A45,'Typy - wg grup'!$A$2:$A$145,0))</f>
        <v>Jordania - Algieria</v>
      </c>
      <c r="F45" s="34" t="s">
        <v>66</v>
      </c>
      <c r="G45" s="138"/>
      <c r="H45" s="101" t="str">
        <f>INDEX('Typy - wg grup'!$F$2:$J$145,MATCH($A45,'Typy - wg grup'!$A$2:$A$145,0),MATCH(H$1,'Typy - wg grup'!$F$1:$J$1,0))</f>
        <v>1-1</v>
      </c>
      <c r="I45" s="98" t="str">
        <f>INDEX('Typy - wg grup'!$F$2:$J$145,MATCH($A45,'Typy - wg grup'!$A$2:$A$145,0),MATCH(I$1,'Typy - wg grup'!$F$1:$J$1,0))</f>
        <v>1-1</v>
      </c>
      <c r="J45" s="98" t="str">
        <f>INDEX('Typy - wg grup'!$F$2:$J$145,MATCH($A45,'Typy - wg grup'!$A$2:$A$145,0),MATCH(J$1,'Typy - wg grup'!$F$1:$J$1,0))</f>
        <v>0-2</v>
      </c>
      <c r="K45" s="98" t="str">
        <f>INDEX('Typy - wg grup'!$F$2:$J$145,MATCH($A45,'Typy - wg grup'!$A$2:$A$145,0),MATCH(K$1,'Typy - wg grup'!$F$1:$J$1,0))</f>
        <v>1-1</v>
      </c>
      <c r="L45" s="102" t="str">
        <f>INDEX('Typy - wg grup'!$F$2:$J$145,MATCH($A45,'Typy - wg grup'!$A$2:$A$145,0),MATCH(L$1,'Typy - wg grup'!$F$1:$J$1,0))</f>
        <v>1-1</v>
      </c>
      <c r="N45" s="15"/>
      <c r="P45" s="14"/>
      <c r="R45" s="15"/>
      <c r="T45" s="15"/>
      <c r="V45" s="14"/>
      <c r="X45" s="15"/>
      <c r="Z45" s="14"/>
      <c r="AB45" s="15"/>
      <c r="AD45" s="15"/>
      <c r="AF45" s="15"/>
      <c r="AH45" s="15"/>
      <c r="AJ45" s="15"/>
      <c r="AL45" s="15"/>
      <c r="AN45" s="16"/>
      <c r="AP45" s="15"/>
    </row>
    <row r="46" spans="1:42" x14ac:dyDescent="0.25">
      <c r="A46" s="19">
        <v>45</v>
      </c>
      <c r="B46" s="4" t="s">
        <v>120</v>
      </c>
      <c r="C46" s="4" t="str">
        <f>INDEX('Typy - wg grup'!$B$2:$B$145,MATCH($A46,'Typy - wg grup'!$A$2:$A$145,0))</f>
        <v>23.06.</v>
      </c>
      <c r="D46" s="20">
        <v>0.91666666666666663</v>
      </c>
      <c r="E46" s="4" t="str">
        <f>INDEX('Typy - wg grup'!$C$2:$C$145,MATCH($A46,'Typy - wg grup'!$A$2:$A$145,0))</f>
        <v>Anglia - Ghana</v>
      </c>
      <c r="F46" s="34" t="s">
        <v>196</v>
      </c>
      <c r="G46" s="138"/>
      <c r="H46" s="101" t="str">
        <f>INDEX('Typy - wg grup'!$F$2:$J$145,MATCH($A46,'Typy - wg grup'!$A$2:$A$145,0),MATCH(H$1,'Typy - wg grup'!$F$1:$J$1,0))</f>
        <v>3-1</v>
      </c>
      <c r="I46" s="98" t="str">
        <f>INDEX('Typy - wg grup'!$F$2:$J$145,MATCH($A46,'Typy - wg grup'!$A$2:$A$145,0),MATCH(I$1,'Typy - wg grup'!$F$1:$J$1,0))</f>
        <v>2-0</v>
      </c>
      <c r="J46" s="98" t="str">
        <f>INDEX('Typy - wg grup'!$F$2:$J$145,MATCH($A46,'Typy - wg grup'!$A$2:$A$145,0),MATCH(J$1,'Typy - wg grup'!$F$1:$J$1,0))</f>
        <v>3-0</v>
      </c>
      <c r="K46" s="98" t="str">
        <f>INDEX('Typy - wg grup'!$F$2:$J$145,MATCH($A46,'Typy - wg grup'!$A$2:$A$145,0),MATCH(K$1,'Typy - wg grup'!$F$1:$J$1,0))</f>
        <v>3-0</v>
      </c>
      <c r="L46" s="102" t="str">
        <f>INDEX('Typy - wg grup'!$F$2:$J$145,MATCH($A46,'Typy - wg grup'!$A$2:$A$145,0),MATCH(L$1,'Typy - wg grup'!$F$1:$J$1,0))</f>
        <v>2-0</v>
      </c>
      <c r="N46" s="15"/>
      <c r="P46" s="14"/>
      <c r="R46" s="15"/>
      <c r="T46" s="15"/>
      <c r="V46" s="14"/>
      <c r="X46" s="15"/>
      <c r="Z46" s="14"/>
      <c r="AB46" s="15"/>
      <c r="AD46" s="15"/>
      <c r="AF46" s="15"/>
      <c r="AH46" s="15"/>
      <c r="AJ46" s="15"/>
      <c r="AL46" s="15"/>
      <c r="AN46" s="16"/>
      <c r="AP46" s="15"/>
    </row>
    <row r="47" spans="1:42" x14ac:dyDescent="0.25">
      <c r="A47" s="19">
        <v>46</v>
      </c>
      <c r="B47" s="4" t="s">
        <v>120</v>
      </c>
      <c r="C47" s="4" t="str">
        <f>INDEX('Typy - wg grup'!$B$2:$B$145,MATCH($A47,'Typy - wg grup'!$A$2:$A$145,0))</f>
        <v>24.06.</v>
      </c>
      <c r="D47" s="20">
        <v>4.1666666666666664E-2</v>
      </c>
      <c r="E47" s="4" t="str">
        <f>INDEX('Typy - wg grup'!$C$2:$C$145,MATCH($A47,'Typy - wg grup'!$A$2:$A$145,0))</f>
        <v>Panama - Chorwacja</v>
      </c>
      <c r="F47" s="34" t="s">
        <v>212</v>
      </c>
      <c r="G47" s="138"/>
      <c r="H47" s="101" t="str">
        <f>INDEX('Typy - wg grup'!$F$2:$J$145,MATCH($A47,'Typy - wg grup'!$A$2:$A$145,0),MATCH(H$1,'Typy - wg grup'!$F$1:$J$1,0))</f>
        <v>1-1</v>
      </c>
      <c r="I47" s="98" t="str">
        <f>INDEX('Typy - wg grup'!$F$2:$J$145,MATCH($A47,'Typy - wg grup'!$A$2:$A$145,0),MATCH(I$1,'Typy - wg grup'!$F$1:$J$1,0))</f>
        <v>0-1</v>
      </c>
      <c r="J47" s="98" t="str">
        <f>INDEX('Typy - wg grup'!$F$2:$J$145,MATCH($A47,'Typy - wg grup'!$A$2:$A$145,0),MATCH(J$1,'Typy - wg grup'!$F$1:$J$1,0))</f>
        <v>0-2</v>
      </c>
      <c r="K47" s="98" t="str">
        <f>INDEX('Typy - wg grup'!$F$2:$J$145,MATCH($A47,'Typy - wg grup'!$A$2:$A$145,0),MATCH(K$1,'Typy - wg grup'!$F$1:$J$1,0))</f>
        <v>1-0</v>
      </c>
      <c r="L47" s="102" t="str">
        <f>INDEX('Typy - wg grup'!$F$2:$J$145,MATCH($A47,'Typy - wg grup'!$A$2:$A$145,0),MATCH(L$1,'Typy - wg grup'!$F$1:$J$1,0))</f>
        <v>0-1</v>
      </c>
      <c r="N47" s="15"/>
      <c r="P47" s="14"/>
      <c r="R47" s="15"/>
      <c r="T47" s="15"/>
      <c r="V47" s="14"/>
      <c r="X47" s="15"/>
      <c r="Z47" s="14"/>
      <c r="AB47" s="15"/>
      <c r="AD47" s="15"/>
      <c r="AF47" s="15"/>
      <c r="AH47" s="15"/>
      <c r="AJ47" s="15"/>
      <c r="AL47" s="15"/>
      <c r="AN47" s="16"/>
      <c r="AP47" s="15"/>
    </row>
    <row r="48" spans="1:42" x14ac:dyDescent="0.25">
      <c r="A48" s="19">
        <v>47</v>
      </c>
      <c r="B48" s="4" t="s">
        <v>119</v>
      </c>
      <c r="C48" s="4" t="str">
        <f>INDEX('Typy - wg grup'!$B$2:$B$145,MATCH($A48,'Typy - wg grup'!$A$2:$A$145,0))</f>
        <v>23.06.</v>
      </c>
      <c r="D48" s="20">
        <v>0.79166666666666663</v>
      </c>
      <c r="E48" s="4" t="str">
        <f>INDEX('Typy - wg grup'!$C$2:$C$145,MATCH($A48,'Typy - wg grup'!$A$2:$A$145,0))</f>
        <v>Portugalia - Uzbekistan</v>
      </c>
      <c r="F48" s="34" t="s">
        <v>216</v>
      </c>
      <c r="G48" s="138"/>
      <c r="H48" s="101" t="str">
        <f>INDEX('Typy - wg grup'!$F$2:$J$145,MATCH($A48,'Typy - wg grup'!$A$2:$A$145,0),MATCH(H$1,'Typy - wg grup'!$F$1:$J$1,0))</f>
        <v>3-0</v>
      </c>
      <c r="I48" s="98" t="str">
        <f>INDEX('Typy - wg grup'!$F$2:$J$145,MATCH($A48,'Typy - wg grup'!$A$2:$A$145,0),MATCH(I$1,'Typy - wg grup'!$F$1:$J$1,0))</f>
        <v>2-1</v>
      </c>
      <c r="J48" s="98" t="str">
        <f>INDEX('Typy - wg grup'!$F$2:$J$145,MATCH($A48,'Typy - wg grup'!$A$2:$A$145,0),MATCH(J$1,'Typy - wg grup'!$F$1:$J$1,0))</f>
        <v>2-0</v>
      </c>
      <c r="K48" s="98" t="str">
        <f>INDEX('Typy - wg grup'!$F$2:$J$145,MATCH($A48,'Typy - wg grup'!$A$2:$A$145,0),MATCH(K$1,'Typy - wg grup'!$F$1:$J$1,0))</f>
        <v>2-1</v>
      </c>
      <c r="L48" s="102" t="str">
        <f>INDEX('Typy - wg grup'!$F$2:$J$145,MATCH($A48,'Typy - wg grup'!$A$2:$A$145,0),MATCH(L$1,'Typy - wg grup'!$F$1:$J$1,0))</f>
        <v>2-0</v>
      </c>
      <c r="N48" s="15"/>
      <c r="P48" s="14"/>
      <c r="R48" s="15"/>
      <c r="T48" s="15"/>
      <c r="V48" s="14"/>
      <c r="X48" s="15"/>
      <c r="Z48" s="14"/>
      <c r="AB48" s="15"/>
      <c r="AD48" s="15"/>
      <c r="AF48" s="15"/>
      <c r="AH48" s="15"/>
      <c r="AJ48" s="15"/>
      <c r="AL48" s="15"/>
      <c r="AN48" s="16"/>
      <c r="AP48" s="15"/>
    </row>
    <row r="49" spans="1:42" x14ac:dyDescent="0.25">
      <c r="A49" s="19">
        <v>48</v>
      </c>
      <c r="B49" s="4" t="s">
        <v>119</v>
      </c>
      <c r="C49" s="4" t="str">
        <f>INDEX('Typy - wg grup'!$B$2:$B$145,MATCH($A49,'Typy - wg grup'!$A$2:$A$145,0))</f>
        <v>24.06.</v>
      </c>
      <c r="D49" s="20">
        <v>0.16666666666666666</v>
      </c>
      <c r="E49" s="4" t="str">
        <f>INDEX('Typy - wg grup'!$C$2:$C$145,MATCH($A49,'Typy - wg grup'!$A$2:$A$145,0))</f>
        <v>Kolumbia - DR Konga</v>
      </c>
      <c r="F49" s="34" t="s">
        <v>209</v>
      </c>
      <c r="G49" s="138"/>
      <c r="H49" s="101" t="str">
        <f>INDEX('Typy - wg grup'!$F$2:$J$145,MATCH($A49,'Typy - wg grup'!$A$2:$A$145,0),MATCH(H$1,'Typy - wg grup'!$F$1:$J$1,0))</f>
        <v>2-1</v>
      </c>
      <c r="I49" s="98" t="str">
        <f>INDEX('Typy - wg grup'!$F$2:$J$145,MATCH($A49,'Typy - wg grup'!$A$2:$A$145,0),MATCH(I$1,'Typy - wg grup'!$F$1:$J$1,0))</f>
        <v>2-0</v>
      </c>
      <c r="J49" s="98" t="str">
        <f>INDEX('Typy - wg grup'!$F$2:$J$145,MATCH($A49,'Typy - wg grup'!$A$2:$A$145,0),MATCH(J$1,'Typy - wg grup'!$F$1:$J$1,0))</f>
        <v>2-1</v>
      </c>
      <c r="K49" s="98" t="str">
        <f>INDEX('Typy - wg grup'!$F$2:$J$145,MATCH($A49,'Typy - wg grup'!$A$2:$A$145,0),MATCH(K$1,'Typy - wg grup'!$F$1:$J$1,0))</f>
        <v>3-0</v>
      </c>
      <c r="L49" s="102" t="str">
        <f>INDEX('Typy - wg grup'!$F$2:$J$145,MATCH($A49,'Typy - wg grup'!$A$2:$A$145,0),MATCH(L$1,'Typy - wg grup'!$F$1:$J$1,0))</f>
        <v>2-1</v>
      </c>
      <c r="N49" s="15"/>
      <c r="P49" s="14"/>
      <c r="R49" s="15"/>
      <c r="T49" s="15"/>
      <c r="V49" s="14"/>
      <c r="X49" s="15"/>
      <c r="Z49" s="14"/>
      <c r="AB49" s="15"/>
      <c r="AD49" s="15"/>
      <c r="AF49" s="15"/>
      <c r="AH49" s="15"/>
      <c r="AJ49" s="15"/>
      <c r="AL49" s="15"/>
      <c r="AN49" s="16"/>
      <c r="AP49" s="15"/>
    </row>
    <row r="50" spans="1:42" x14ac:dyDescent="0.25">
      <c r="A50" s="19">
        <v>49</v>
      </c>
      <c r="B50" s="4" t="s">
        <v>12</v>
      </c>
      <c r="C50" s="4" t="str">
        <f>INDEX('Typy - wg grup'!$B$2:$B$145,MATCH($A50,'Typy - wg grup'!$A$2:$A$145,0))</f>
        <v>25.06.</v>
      </c>
      <c r="D50" s="20">
        <v>0</v>
      </c>
      <c r="E50" s="4" t="str">
        <f>INDEX('Typy - wg grup'!$C$2:$C$145,MATCH($A50,'Typy - wg grup'!$A$2:$A$145,0))</f>
        <v>Szkocja - Brazylia</v>
      </c>
      <c r="F50" s="34" t="s">
        <v>84</v>
      </c>
      <c r="G50" s="138"/>
      <c r="H50" s="101" t="str">
        <f>INDEX('Typy - wg grup'!$F$2:$J$145,MATCH($A50,'Typy - wg grup'!$A$2:$A$145,0),MATCH(H$1,'Typy - wg grup'!$F$1:$J$1,0))</f>
        <v>2-0</v>
      </c>
      <c r="I50" s="98" t="str">
        <f>INDEX('Typy - wg grup'!$F$2:$J$145,MATCH($A50,'Typy - wg grup'!$A$2:$A$145,0),MATCH(I$1,'Typy - wg grup'!$F$1:$J$1,0))</f>
        <v>0-2</v>
      </c>
      <c r="J50" s="98" t="str">
        <f>INDEX('Typy - wg grup'!$F$2:$J$145,MATCH($A50,'Typy - wg grup'!$A$2:$A$145,0),MATCH(J$1,'Typy - wg grup'!$F$1:$J$1,0))</f>
        <v>1-3</v>
      </c>
      <c r="K50" s="98" t="str">
        <f>INDEX('Typy - wg grup'!$F$2:$J$145,MATCH($A50,'Typy - wg grup'!$A$2:$A$145,0),MATCH(K$1,'Typy - wg grup'!$F$1:$J$1,0))</f>
        <v>0-2</v>
      </c>
      <c r="L50" s="102" t="str">
        <f>INDEX('Typy - wg grup'!$F$2:$J$145,MATCH($A50,'Typy - wg grup'!$A$2:$A$145,0),MATCH(L$1,'Typy - wg grup'!$F$1:$J$1,0))</f>
        <v>0-2</v>
      </c>
      <c r="N50" s="15"/>
      <c r="P50" s="14"/>
      <c r="R50" s="15"/>
      <c r="T50" s="15"/>
      <c r="V50" s="14"/>
      <c r="X50" s="15"/>
      <c r="Z50" s="14"/>
      <c r="AB50" s="15"/>
      <c r="AD50" s="15"/>
      <c r="AF50" s="15"/>
      <c r="AH50" s="15"/>
      <c r="AJ50" s="15"/>
      <c r="AL50" s="15"/>
      <c r="AN50" s="16"/>
      <c r="AP50" s="15"/>
    </row>
    <row r="51" spans="1:42" x14ac:dyDescent="0.25">
      <c r="A51" s="19">
        <v>50</v>
      </c>
      <c r="B51" s="4" t="s">
        <v>12</v>
      </c>
      <c r="C51" s="4" t="str">
        <f>INDEX('Typy - wg grup'!$B$2:$B$145,MATCH($A51,'Typy - wg grup'!$A$2:$A$145,0))</f>
        <v>25.06.</v>
      </c>
      <c r="D51" s="20">
        <v>0</v>
      </c>
      <c r="E51" s="4" t="str">
        <f>INDEX('Typy - wg grup'!$C$2:$C$145,MATCH($A51,'Typy - wg grup'!$A$2:$A$145,0))</f>
        <v>Maroko - Haiti</v>
      </c>
      <c r="F51" s="34" t="s">
        <v>235</v>
      </c>
      <c r="G51" s="138"/>
      <c r="H51" s="101" t="str">
        <f>INDEX('Typy - wg grup'!$F$2:$J$145,MATCH($A51,'Typy - wg grup'!$A$2:$A$145,0),MATCH(H$1,'Typy - wg grup'!$F$1:$J$1,0))</f>
        <v>2-1</v>
      </c>
      <c r="I51" s="98" t="str">
        <f>INDEX('Typy - wg grup'!$F$2:$J$145,MATCH($A51,'Typy - wg grup'!$A$2:$A$145,0),MATCH(I$1,'Typy - wg grup'!$F$1:$J$1,0))</f>
        <v>2-0</v>
      </c>
      <c r="J51" s="98" t="str">
        <f>INDEX('Typy - wg grup'!$F$2:$J$145,MATCH($A51,'Typy - wg grup'!$A$2:$A$145,0),MATCH(J$1,'Typy - wg grup'!$F$1:$J$1,0))</f>
        <v>4-0</v>
      </c>
      <c r="K51" s="98" t="str">
        <f>INDEX('Typy - wg grup'!$F$2:$J$145,MATCH($A51,'Typy - wg grup'!$A$2:$A$145,0),MATCH(K$1,'Typy - wg grup'!$F$1:$J$1,0))</f>
        <v>1-2</v>
      </c>
      <c r="L51" s="102" t="str">
        <f>INDEX('Typy - wg grup'!$F$2:$J$145,MATCH($A51,'Typy - wg grup'!$A$2:$A$145,0),MATCH(L$1,'Typy - wg grup'!$F$1:$J$1,0))</f>
        <v>2-0</v>
      </c>
      <c r="N51" s="15"/>
      <c r="P51" s="14"/>
      <c r="R51" s="15"/>
      <c r="T51" s="15"/>
      <c r="V51" s="14"/>
      <c r="X51" s="15"/>
      <c r="Z51" s="14"/>
      <c r="AB51" s="15"/>
      <c r="AD51" s="15"/>
      <c r="AF51" s="15"/>
      <c r="AH51" s="15"/>
      <c r="AJ51" s="15"/>
      <c r="AL51" s="15"/>
      <c r="AN51" s="16"/>
      <c r="AP51" s="15"/>
    </row>
    <row r="52" spans="1:42" x14ac:dyDescent="0.25">
      <c r="A52" s="19">
        <v>51</v>
      </c>
      <c r="B52" s="4" t="s">
        <v>11</v>
      </c>
      <c r="C52" s="4" t="str">
        <f>INDEX('Typy - wg grup'!$B$2:$B$145,MATCH($A52,'Typy - wg grup'!$A$2:$A$145,0))</f>
        <v>24.06.</v>
      </c>
      <c r="D52" s="20">
        <v>0.875</v>
      </c>
      <c r="E52" s="4" t="str">
        <f>INDEX('Typy - wg grup'!$C$2:$C$145,MATCH($A52,'Typy - wg grup'!$A$2:$A$145,0))</f>
        <v>Szwajcaria - Kanada</v>
      </c>
      <c r="F52" s="34" t="s">
        <v>65</v>
      </c>
      <c r="G52" s="138"/>
      <c r="H52" s="101" t="str">
        <f>INDEX('Typy - wg grup'!$F$2:$J$145,MATCH($A52,'Typy - wg grup'!$A$2:$A$145,0),MATCH(H$1,'Typy - wg grup'!$F$1:$J$1,0))</f>
        <v>1-1</v>
      </c>
      <c r="I52" s="98" t="str">
        <f>INDEX('Typy - wg grup'!$F$2:$J$145,MATCH($A52,'Typy - wg grup'!$A$2:$A$145,0),MATCH(I$1,'Typy - wg grup'!$F$1:$J$1,0))</f>
        <v>1-1</v>
      </c>
      <c r="J52" s="98" t="str">
        <f>INDEX('Typy - wg grup'!$F$2:$J$145,MATCH($A52,'Typy - wg grup'!$A$2:$A$145,0),MATCH(J$1,'Typy - wg grup'!$F$1:$J$1,0))</f>
        <v>1-1</v>
      </c>
      <c r="K52" s="98" t="str">
        <f>INDEX('Typy - wg grup'!$F$2:$J$145,MATCH($A52,'Typy - wg grup'!$A$2:$A$145,0),MATCH(K$1,'Typy - wg grup'!$F$1:$J$1,0))</f>
        <v>0-1</v>
      </c>
      <c r="L52" s="102" t="str">
        <f>INDEX('Typy - wg grup'!$F$2:$J$145,MATCH($A52,'Typy - wg grup'!$A$2:$A$145,0),MATCH(L$1,'Typy - wg grup'!$F$1:$J$1,0))</f>
        <v>1-1</v>
      </c>
      <c r="N52" s="15"/>
      <c r="P52" s="14"/>
      <c r="R52" s="15"/>
      <c r="T52" s="15"/>
      <c r="V52" s="14"/>
      <c r="X52" s="15"/>
      <c r="Z52" s="14"/>
      <c r="AB52" s="15"/>
      <c r="AD52" s="15"/>
      <c r="AF52" s="15"/>
      <c r="AH52" s="15"/>
      <c r="AJ52" s="15"/>
      <c r="AL52" s="15"/>
      <c r="AN52" s="16"/>
      <c r="AP52" s="15"/>
    </row>
    <row r="53" spans="1:42" x14ac:dyDescent="0.25">
      <c r="A53" s="19">
        <v>52</v>
      </c>
      <c r="B53" s="4" t="s">
        <v>11</v>
      </c>
      <c r="C53" s="4" t="str">
        <f>INDEX('Typy - wg grup'!$B$2:$B$145,MATCH($A53,'Typy - wg grup'!$A$2:$A$145,0))</f>
        <v>24.06.</v>
      </c>
      <c r="D53" s="20">
        <v>0.875</v>
      </c>
      <c r="E53" s="4" t="str">
        <f>INDEX('Typy - wg grup'!$C$2:$C$145,MATCH($A53,'Typy - wg grup'!$A$2:$A$145,0))</f>
        <v>Bośnia i Hercegowina - Katar</v>
      </c>
      <c r="F53" s="34" t="s">
        <v>83</v>
      </c>
      <c r="G53" s="138"/>
      <c r="H53" s="101" t="str">
        <f>INDEX('Typy - wg grup'!$F$2:$J$145,MATCH($A53,'Typy - wg grup'!$A$2:$A$145,0),MATCH(H$1,'Typy - wg grup'!$F$1:$J$1,0))</f>
        <v>1-0</v>
      </c>
      <c r="I53" s="98" t="str">
        <f>INDEX('Typy - wg grup'!$F$2:$J$145,MATCH($A53,'Typy - wg grup'!$A$2:$A$145,0),MATCH(I$1,'Typy - wg grup'!$F$1:$J$1,0))</f>
        <v>2-1</v>
      </c>
      <c r="J53" s="98" t="str">
        <f>INDEX('Typy - wg grup'!$F$2:$J$145,MATCH($A53,'Typy - wg grup'!$A$2:$A$145,0),MATCH(J$1,'Typy - wg grup'!$F$1:$J$1,0))</f>
        <v>2-0</v>
      </c>
      <c r="K53" s="98" t="str">
        <f>INDEX('Typy - wg grup'!$F$2:$J$145,MATCH($A53,'Typy - wg grup'!$A$2:$A$145,0),MATCH(K$1,'Typy - wg grup'!$F$1:$J$1,0))</f>
        <v>1-2</v>
      </c>
      <c r="L53" s="102" t="str">
        <f>INDEX('Typy - wg grup'!$F$2:$J$145,MATCH($A53,'Typy - wg grup'!$A$2:$A$145,0),MATCH(L$1,'Typy - wg grup'!$F$1:$J$1,0))</f>
        <v>1-0</v>
      </c>
      <c r="N53" s="15"/>
      <c r="P53" s="14"/>
      <c r="R53" s="15"/>
      <c r="T53" s="15"/>
      <c r="V53" s="14"/>
      <c r="X53" s="15"/>
      <c r="Z53" s="14"/>
      <c r="AB53" s="15"/>
      <c r="AD53" s="15"/>
      <c r="AF53" s="15"/>
      <c r="AH53" s="15"/>
      <c r="AJ53" s="15"/>
      <c r="AL53" s="15"/>
      <c r="AN53" s="16"/>
      <c r="AP53" s="15"/>
    </row>
    <row r="54" spans="1:42" x14ac:dyDescent="0.25">
      <c r="A54" s="19">
        <v>53</v>
      </c>
      <c r="B54" s="4" t="s">
        <v>10</v>
      </c>
      <c r="C54" s="4" t="str">
        <f>INDEX('Typy - wg grup'!$B$2:$B$145,MATCH($A54,'Typy - wg grup'!$A$2:$A$145,0))</f>
        <v>25.06.</v>
      </c>
      <c r="D54" s="20">
        <v>0.125</v>
      </c>
      <c r="E54" s="4" t="str">
        <f>INDEX('Typy - wg grup'!$C$2:$C$145,MATCH($A54,'Typy - wg grup'!$A$2:$A$145,0))</f>
        <v>Czechy - Meksyk</v>
      </c>
      <c r="F54" s="34" t="s">
        <v>84</v>
      </c>
      <c r="G54" s="138"/>
      <c r="H54" s="101" t="str">
        <f>INDEX('Typy - wg grup'!$F$2:$J$145,MATCH($A54,'Typy - wg grup'!$A$2:$A$145,0),MATCH(H$1,'Typy - wg grup'!$F$1:$J$1,0))</f>
        <v>1-1</v>
      </c>
      <c r="I54" s="98" t="str">
        <f>INDEX('Typy - wg grup'!$F$2:$J$145,MATCH($A54,'Typy - wg grup'!$A$2:$A$145,0),MATCH(I$1,'Typy - wg grup'!$F$1:$J$1,0))</f>
        <v>1-2</v>
      </c>
      <c r="J54" s="98" t="str">
        <f>INDEX('Typy - wg grup'!$F$2:$J$145,MATCH($A54,'Typy - wg grup'!$A$2:$A$145,0),MATCH(J$1,'Typy - wg grup'!$F$1:$J$1,0))</f>
        <v>1-1</v>
      </c>
      <c r="K54" s="98" t="str">
        <f>INDEX('Typy - wg grup'!$F$2:$J$145,MATCH($A54,'Typy - wg grup'!$A$2:$A$145,0),MATCH(K$1,'Typy - wg grup'!$F$1:$J$1,0))</f>
        <v>0-2</v>
      </c>
      <c r="L54" s="102" t="str">
        <f>INDEX('Typy - wg grup'!$F$2:$J$145,MATCH($A54,'Typy - wg grup'!$A$2:$A$145,0),MATCH(L$1,'Typy - wg grup'!$F$1:$J$1,0))</f>
        <v>0-1</v>
      </c>
      <c r="N54" s="15"/>
      <c r="P54" s="14"/>
      <c r="R54" s="15"/>
      <c r="T54" s="15"/>
      <c r="V54" s="14"/>
      <c r="X54" s="15"/>
      <c r="Z54" s="14"/>
      <c r="AB54" s="15"/>
      <c r="AD54" s="15"/>
      <c r="AF54" s="15"/>
      <c r="AH54" s="15"/>
      <c r="AJ54" s="15"/>
      <c r="AL54" s="15"/>
      <c r="AN54" s="16"/>
      <c r="AP54" s="15"/>
    </row>
    <row r="55" spans="1:42" x14ac:dyDescent="0.25">
      <c r="A55" s="19">
        <v>54</v>
      </c>
      <c r="B55" s="4" t="s">
        <v>10</v>
      </c>
      <c r="C55" s="4" t="str">
        <f>INDEX('Typy - wg grup'!$B$2:$B$145,MATCH($A55,'Typy - wg grup'!$A$2:$A$145,0))</f>
        <v>25.06.</v>
      </c>
      <c r="D55" s="20">
        <v>0.125</v>
      </c>
      <c r="E55" s="4" t="str">
        <f>INDEX('Typy - wg grup'!$C$2:$C$145,MATCH($A55,'Typy - wg grup'!$A$2:$A$145,0))</f>
        <v>RPA - Korea Południowa</v>
      </c>
      <c r="F55" s="34" t="s">
        <v>209</v>
      </c>
      <c r="G55" s="138"/>
      <c r="H55" s="101" t="str">
        <f>INDEX('Typy - wg grup'!$F$2:$J$145,MATCH($A55,'Typy - wg grup'!$A$2:$A$145,0),MATCH(H$1,'Typy - wg grup'!$F$1:$J$1,0))</f>
        <v>1-0</v>
      </c>
      <c r="I55" s="98" t="str">
        <f>INDEX('Typy - wg grup'!$F$2:$J$145,MATCH($A55,'Typy - wg grup'!$A$2:$A$145,0),MATCH(I$1,'Typy - wg grup'!$F$1:$J$1,0))</f>
        <v>0-1</v>
      </c>
      <c r="J55" s="98" t="str">
        <f>INDEX('Typy - wg grup'!$F$2:$J$145,MATCH($A55,'Typy - wg grup'!$A$2:$A$145,0),MATCH(J$1,'Typy - wg grup'!$F$1:$J$1,0))</f>
        <v>0-2</v>
      </c>
      <c r="K55" s="98" t="str">
        <f>INDEX('Typy - wg grup'!$F$2:$J$145,MATCH($A55,'Typy - wg grup'!$A$2:$A$145,0),MATCH(K$1,'Typy - wg grup'!$F$1:$J$1,0))</f>
        <v>0-1</v>
      </c>
      <c r="L55" s="102" t="str">
        <f>INDEX('Typy - wg grup'!$F$2:$J$145,MATCH($A55,'Typy - wg grup'!$A$2:$A$145,0),MATCH(L$1,'Typy - wg grup'!$F$1:$J$1,0))</f>
        <v>0-2</v>
      </c>
      <c r="N55" s="15"/>
      <c r="P55" s="14"/>
      <c r="R55" s="15"/>
      <c r="T55" s="15"/>
      <c r="V55" s="14"/>
      <c r="X55" s="15"/>
      <c r="Z55" s="14"/>
      <c r="AB55" s="15"/>
      <c r="AD55" s="15"/>
      <c r="AF55" s="15"/>
      <c r="AH55" s="15"/>
      <c r="AJ55" s="15"/>
      <c r="AL55" s="15"/>
      <c r="AN55" s="16"/>
      <c r="AP55" s="15"/>
    </row>
    <row r="56" spans="1:42" x14ac:dyDescent="0.25">
      <c r="A56" s="19">
        <v>55</v>
      </c>
      <c r="B56" s="4" t="s">
        <v>27</v>
      </c>
      <c r="C56" s="4" t="str">
        <f>INDEX('Typy - wg grup'!$B$2:$B$145,MATCH($A56,'Typy - wg grup'!$A$2:$A$145,0))</f>
        <v>25.06.</v>
      </c>
      <c r="D56" s="20">
        <v>0.91666666666666663</v>
      </c>
      <c r="E56" s="4" t="str">
        <f>INDEX('Typy - wg grup'!$C$2:$C$145,MATCH($A56,'Typy - wg grup'!$A$2:$A$145,0))</f>
        <v>Curacao - Wyb. Kości Słoniowej</v>
      </c>
      <c r="F56" s="34" t="s">
        <v>76</v>
      </c>
      <c r="G56" s="138"/>
      <c r="H56" s="101" t="str">
        <f>INDEX('Typy - wg grup'!$F$2:$J$145,MATCH($A56,'Typy - wg grup'!$A$2:$A$145,0),MATCH(H$1,'Typy - wg grup'!$F$1:$J$1,0))</f>
        <v>1-0</v>
      </c>
      <c r="I56" s="98" t="str">
        <f>INDEX('Typy - wg grup'!$F$2:$J$145,MATCH($A56,'Typy - wg grup'!$A$2:$A$145,0),MATCH(I$1,'Typy - wg grup'!$F$1:$J$1,0))</f>
        <v>0-2</v>
      </c>
      <c r="J56" s="98" t="str">
        <f>INDEX('Typy - wg grup'!$F$2:$J$145,MATCH($A56,'Typy - wg grup'!$A$2:$A$145,0),MATCH(J$1,'Typy - wg grup'!$F$1:$J$1,0))</f>
        <v>0-3</v>
      </c>
      <c r="K56" s="98" t="str">
        <f>INDEX('Typy - wg grup'!$F$2:$J$145,MATCH($A56,'Typy - wg grup'!$A$2:$A$145,0),MATCH(K$1,'Typy - wg grup'!$F$1:$J$1,0))</f>
        <v>1-2</v>
      </c>
      <c r="L56" s="102" t="str">
        <f>INDEX('Typy - wg grup'!$F$2:$J$145,MATCH($A56,'Typy - wg grup'!$A$2:$A$145,0),MATCH(L$1,'Typy - wg grup'!$F$1:$J$1,0))</f>
        <v>0-2</v>
      </c>
      <c r="N56" s="15"/>
      <c r="P56" s="14"/>
      <c r="R56" s="15"/>
      <c r="T56" s="15"/>
      <c r="V56" s="14"/>
      <c r="X56" s="15"/>
      <c r="Z56" s="14"/>
      <c r="AB56" s="15"/>
      <c r="AD56" s="15"/>
      <c r="AF56" s="15"/>
      <c r="AH56" s="15"/>
      <c r="AJ56" s="15"/>
      <c r="AL56" s="15"/>
      <c r="AN56" s="16"/>
      <c r="AP56" s="15"/>
    </row>
    <row r="57" spans="1:42" x14ac:dyDescent="0.25">
      <c r="A57" s="19">
        <v>56</v>
      </c>
      <c r="B57" s="4" t="s">
        <v>27</v>
      </c>
      <c r="C57" s="4" t="str">
        <f>INDEX('Typy - wg grup'!$B$2:$B$145,MATCH($A57,'Typy - wg grup'!$A$2:$A$145,0))</f>
        <v>25.06.</v>
      </c>
      <c r="D57" s="20">
        <v>0.91666666666666663</v>
      </c>
      <c r="E57" s="4" t="str">
        <f>INDEX('Typy - wg grup'!$C$2:$C$145,MATCH($A57,'Typy - wg grup'!$A$2:$A$145,0))</f>
        <v>Ekwador - Niemcy</v>
      </c>
      <c r="F57" s="34" t="s">
        <v>65</v>
      </c>
      <c r="G57" s="138"/>
      <c r="H57" s="101" t="str">
        <f>INDEX('Typy - wg grup'!$F$2:$J$145,MATCH($A57,'Typy - wg grup'!$A$2:$A$145,0),MATCH(H$1,'Typy - wg grup'!$F$1:$J$1,0))</f>
        <v>1-1</v>
      </c>
      <c r="I57" s="98" t="str">
        <f>INDEX('Typy - wg grup'!$F$2:$J$145,MATCH($A57,'Typy - wg grup'!$A$2:$A$145,0),MATCH(I$1,'Typy - wg grup'!$F$1:$J$1,0))</f>
        <v>1-2</v>
      </c>
      <c r="J57" s="98" t="str">
        <f>INDEX('Typy - wg grup'!$F$2:$J$145,MATCH($A57,'Typy - wg grup'!$A$2:$A$145,0),MATCH(J$1,'Typy - wg grup'!$F$1:$J$1,0))</f>
        <v>1-2</v>
      </c>
      <c r="K57" s="98" t="str">
        <f>INDEX('Typy - wg grup'!$F$2:$J$145,MATCH($A57,'Typy - wg grup'!$A$2:$A$145,0),MATCH(K$1,'Typy - wg grup'!$F$1:$J$1,0))</f>
        <v>0-3</v>
      </c>
      <c r="L57" s="102" t="str">
        <f>INDEX('Typy - wg grup'!$F$2:$J$145,MATCH($A57,'Typy - wg grup'!$A$2:$A$145,0),MATCH(L$1,'Typy - wg grup'!$F$1:$J$1,0))</f>
        <v>0-1</v>
      </c>
      <c r="N57" s="15"/>
      <c r="P57" s="14"/>
      <c r="R57" s="15"/>
      <c r="T57" s="15"/>
      <c r="V57" s="14"/>
      <c r="X57" s="15"/>
      <c r="Z57" s="14"/>
      <c r="AB57" s="15"/>
      <c r="AD57" s="15"/>
      <c r="AF57" s="15"/>
      <c r="AH57" s="15"/>
      <c r="AJ57" s="15"/>
      <c r="AL57" s="15"/>
      <c r="AN57" s="16"/>
      <c r="AP57" s="15"/>
    </row>
    <row r="58" spans="1:42" x14ac:dyDescent="0.25">
      <c r="A58" s="19">
        <v>57</v>
      </c>
      <c r="B58" s="4" t="s">
        <v>28</v>
      </c>
      <c r="C58" s="4" t="str">
        <f>INDEX('Typy - wg grup'!$B$2:$B$145,MATCH($A58,'Typy - wg grup'!$A$2:$A$145,0))</f>
        <v>26.06.</v>
      </c>
      <c r="D58" s="20">
        <v>4.1666666666666664E-2</v>
      </c>
      <c r="E58" s="4" t="str">
        <f>INDEX('Typy - wg grup'!$C$2:$C$145,MATCH($A58,'Typy - wg grup'!$A$2:$A$145,0))</f>
        <v>Japonia - Szwecja</v>
      </c>
      <c r="F58" s="34" t="s">
        <v>70</v>
      </c>
      <c r="G58" s="138"/>
      <c r="H58" s="101" t="str">
        <f>INDEX('Typy - wg grup'!$F$2:$J$145,MATCH($A58,'Typy - wg grup'!$A$2:$A$145,0),MATCH(H$1,'Typy - wg grup'!$F$1:$J$1,0))</f>
        <v>1-2</v>
      </c>
      <c r="I58" s="98" t="str">
        <f>INDEX('Typy - wg grup'!$F$2:$J$145,MATCH($A58,'Typy - wg grup'!$A$2:$A$145,0),MATCH(I$1,'Typy - wg grup'!$F$1:$J$1,0))</f>
        <v>1-1</v>
      </c>
      <c r="J58" s="98" t="str">
        <f>INDEX('Typy - wg grup'!$F$2:$J$145,MATCH($A58,'Typy - wg grup'!$A$2:$A$145,0),MATCH(J$1,'Typy - wg grup'!$F$1:$J$1,0))</f>
        <v>1-1</v>
      </c>
      <c r="K58" s="98" t="str">
        <f>INDEX('Typy - wg grup'!$F$2:$J$145,MATCH($A58,'Typy - wg grup'!$A$2:$A$145,0),MATCH(K$1,'Typy - wg grup'!$F$1:$J$1,0))</f>
        <v>0-1</v>
      </c>
      <c r="L58" s="102" t="str">
        <f>INDEX('Typy - wg grup'!$F$2:$J$145,MATCH($A58,'Typy - wg grup'!$A$2:$A$145,0),MATCH(L$1,'Typy - wg grup'!$F$1:$J$1,0))</f>
        <v>0-2</v>
      </c>
      <c r="N58" s="15"/>
      <c r="P58" s="14"/>
      <c r="R58" s="15"/>
      <c r="T58" s="15"/>
      <c r="V58" s="14"/>
      <c r="X58" s="15"/>
      <c r="Z58" s="14"/>
      <c r="AB58" s="15"/>
      <c r="AD58" s="15"/>
      <c r="AF58" s="15"/>
      <c r="AH58" s="15"/>
      <c r="AJ58" s="15"/>
      <c r="AL58" s="15"/>
      <c r="AN58" s="16"/>
      <c r="AP58" s="15"/>
    </row>
    <row r="59" spans="1:42" x14ac:dyDescent="0.25">
      <c r="A59" s="19">
        <v>58</v>
      </c>
      <c r="B59" s="4" t="s">
        <v>28</v>
      </c>
      <c r="C59" s="4" t="str">
        <f>INDEX('Typy - wg grup'!$B$2:$B$145,MATCH($A59,'Typy - wg grup'!$A$2:$A$145,0))</f>
        <v>26.06.</v>
      </c>
      <c r="D59" s="20">
        <v>4.1666666666666664E-2</v>
      </c>
      <c r="E59" s="4" t="str">
        <f>INDEX('Typy - wg grup'!$C$2:$C$145,MATCH($A59,'Typy - wg grup'!$A$2:$A$145,0))</f>
        <v>Tunezja - Holandia</v>
      </c>
      <c r="F59" s="34" t="s">
        <v>67</v>
      </c>
      <c r="G59" s="138"/>
      <c r="H59" s="101" t="str">
        <f>INDEX('Typy - wg grup'!$F$2:$J$145,MATCH($A59,'Typy - wg grup'!$A$2:$A$145,0),MATCH(H$1,'Typy - wg grup'!$F$1:$J$1,0))</f>
        <v>0-2</v>
      </c>
      <c r="I59" s="98" t="str">
        <f>INDEX('Typy - wg grup'!$F$2:$J$145,MATCH($A59,'Typy - wg grup'!$A$2:$A$145,0),MATCH(I$1,'Typy - wg grup'!$F$1:$J$1,0))</f>
        <v>0-2</v>
      </c>
      <c r="J59" s="98" t="str">
        <f>INDEX('Typy - wg grup'!$F$2:$J$145,MATCH($A59,'Typy - wg grup'!$A$2:$A$145,0),MATCH(J$1,'Typy - wg grup'!$F$1:$J$1,0))</f>
        <v>0-3</v>
      </c>
      <c r="K59" s="98" t="str">
        <f>INDEX('Typy - wg grup'!$F$2:$J$145,MATCH($A59,'Typy - wg grup'!$A$2:$A$145,0),MATCH(K$1,'Typy - wg grup'!$F$1:$J$1,0))</f>
        <v>1-2</v>
      </c>
      <c r="L59" s="102" t="str">
        <f>INDEX('Typy - wg grup'!$F$2:$J$145,MATCH($A59,'Typy - wg grup'!$A$2:$A$145,0),MATCH(L$1,'Typy - wg grup'!$F$1:$J$1,0))</f>
        <v>1-1</v>
      </c>
      <c r="N59" s="15"/>
      <c r="P59" s="14"/>
      <c r="R59" s="15"/>
      <c r="T59" s="15"/>
      <c r="V59" s="14"/>
      <c r="X59" s="15"/>
      <c r="Z59" s="14"/>
      <c r="AB59" s="15"/>
      <c r="AD59" s="15"/>
      <c r="AF59" s="15"/>
      <c r="AH59" s="15"/>
      <c r="AJ59" s="15"/>
      <c r="AL59" s="15"/>
      <c r="AN59" s="16"/>
      <c r="AP59" s="15"/>
    </row>
    <row r="60" spans="1:42" x14ac:dyDescent="0.25">
      <c r="A60" s="19">
        <v>59</v>
      </c>
      <c r="B60" s="4" t="s">
        <v>13</v>
      </c>
      <c r="C60" s="4" t="str">
        <f>INDEX('Typy - wg grup'!$B$2:$B$145,MATCH($A60,'Typy - wg grup'!$A$2:$A$145,0))</f>
        <v>26.06.</v>
      </c>
      <c r="D60" s="20">
        <v>0.16666666666666666</v>
      </c>
      <c r="E60" s="4" t="str">
        <f>INDEX('Typy - wg grup'!$C$2:$C$145,MATCH($A60,'Typy - wg grup'!$A$2:$A$145,0))</f>
        <v>Turcja - USA</v>
      </c>
      <c r="F60" s="34" t="s">
        <v>237</v>
      </c>
      <c r="G60" s="138"/>
      <c r="H60" s="101" t="str">
        <f>INDEX('Typy - wg grup'!$F$2:$J$145,MATCH($A60,'Typy - wg grup'!$A$2:$A$145,0),MATCH(H$1,'Typy - wg grup'!$F$1:$J$1,0))</f>
        <v>1-2</v>
      </c>
      <c r="I60" s="98" t="str">
        <f>INDEX('Typy - wg grup'!$F$2:$J$145,MATCH($A60,'Typy - wg grup'!$A$2:$A$145,0),MATCH(I$1,'Typy - wg grup'!$F$1:$J$1,0))</f>
        <v>1-2</v>
      </c>
      <c r="J60" s="98" t="str">
        <f>INDEX('Typy - wg grup'!$F$2:$J$145,MATCH($A60,'Typy - wg grup'!$A$2:$A$145,0),MATCH(J$1,'Typy - wg grup'!$F$1:$J$1,0))</f>
        <v>2-2</v>
      </c>
      <c r="K60" s="98" t="str">
        <f>INDEX('Typy - wg grup'!$F$2:$J$145,MATCH($A60,'Typy - wg grup'!$A$2:$A$145,0),MATCH(K$1,'Typy - wg grup'!$F$1:$J$1,0))</f>
        <v>1-2</v>
      </c>
      <c r="L60" s="102" t="str">
        <f>INDEX('Typy - wg grup'!$F$2:$J$145,MATCH($A60,'Typy - wg grup'!$A$2:$A$145,0),MATCH(L$1,'Typy - wg grup'!$F$1:$J$1,0))</f>
        <v>0-1</v>
      </c>
      <c r="N60" s="15"/>
      <c r="P60" s="14"/>
      <c r="R60" s="15"/>
      <c r="T60" s="15"/>
      <c r="V60" s="14"/>
      <c r="X60" s="15"/>
      <c r="Z60" s="14"/>
      <c r="AB60" s="15"/>
      <c r="AD60" s="15"/>
      <c r="AF60" s="15"/>
      <c r="AH60" s="15"/>
      <c r="AJ60" s="15"/>
      <c r="AL60" s="15"/>
      <c r="AN60" s="16"/>
      <c r="AP60" s="15"/>
    </row>
    <row r="61" spans="1:42" x14ac:dyDescent="0.25">
      <c r="A61" s="19">
        <v>60</v>
      </c>
      <c r="B61" s="4" t="s">
        <v>13</v>
      </c>
      <c r="C61" s="4" t="str">
        <f>INDEX('Typy - wg grup'!$B$2:$B$145,MATCH($A61,'Typy - wg grup'!$A$2:$A$145,0))</f>
        <v>26.06.</v>
      </c>
      <c r="D61" s="20">
        <v>0.16666666666666666</v>
      </c>
      <c r="E61" s="4" t="str">
        <f>INDEX('Typy - wg grup'!$C$2:$C$145,MATCH($A61,'Typy - wg grup'!$A$2:$A$145,0))</f>
        <v>Paragwaj - Australia</v>
      </c>
      <c r="F61" s="34" t="s">
        <v>196</v>
      </c>
      <c r="G61" s="138"/>
      <c r="H61" s="101" t="str">
        <f>INDEX('Typy - wg grup'!$F$2:$J$145,MATCH($A61,'Typy - wg grup'!$A$2:$A$145,0),MATCH(H$1,'Typy - wg grup'!$F$1:$J$1,0))</f>
        <v>1-0</v>
      </c>
      <c r="I61" s="98" t="str">
        <f>INDEX('Typy - wg grup'!$F$2:$J$145,MATCH($A61,'Typy - wg grup'!$A$2:$A$145,0),MATCH(I$1,'Typy - wg grup'!$F$1:$J$1,0))</f>
        <v>1-1</v>
      </c>
      <c r="J61" s="98" t="str">
        <f>INDEX('Typy - wg grup'!$F$2:$J$145,MATCH($A61,'Typy - wg grup'!$A$2:$A$145,0),MATCH(J$1,'Typy - wg grup'!$F$1:$J$1,0))</f>
        <v>1-0</v>
      </c>
      <c r="K61" s="98" t="str">
        <f>INDEX('Typy - wg grup'!$F$2:$J$145,MATCH($A61,'Typy - wg grup'!$A$2:$A$145,0),MATCH(K$1,'Typy - wg grup'!$F$1:$J$1,0))</f>
        <v>0-1</v>
      </c>
      <c r="L61" s="102" t="str">
        <f>INDEX('Typy - wg grup'!$F$2:$J$145,MATCH($A61,'Typy - wg grup'!$A$2:$A$145,0),MATCH(L$1,'Typy - wg grup'!$F$1:$J$1,0))</f>
        <v>1-0</v>
      </c>
      <c r="N61" s="15"/>
      <c r="P61" s="14"/>
      <c r="R61" s="15"/>
      <c r="T61" s="15"/>
      <c r="V61" s="14"/>
      <c r="X61" s="15"/>
      <c r="Z61" s="14"/>
      <c r="AB61" s="15"/>
      <c r="AD61" s="15"/>
      <c r="AF61" s="15"/>
      <c r="AH61" s="15"/>
      <c r="AJ61" s="15"/>
      <c r="AL61" s="15"/>
      <c r="AN61" s="16"/>
      <c r="AP61" s="15"/>
    </row>
    <row r="62" spans="1:42" x14ac:dyDescent="0.25">
      <c r="A62" s="19">
        <v>61</v>
      </c>
      <c r="B62" s="4" t="s">
        <v>117</v>
      </c>
      <c r="C62" s="4" t="str">
        <f>INDEX('Typy - wg grup'!$B$2:$B$145,MATCH($A62,'Typy - wg grup'!$A$2:$A$145,0))</f>
        <v>26.06.</v>
      </c>
      <c r="D62" s="20">
        <v>0.875</v>
      </c>
      <c r="E62" s="4" t="str">
        <f>INDEX('Typy - wg grup'!$C$2:$C$145,MATCH($A62,'Typy - wg grup'!$A$2:$A$145,0))</f>
        <v>Norwegia - Francja</v>
      </c>
      <c r="F62" s="34" t="s">
        <v>234</v>
      </c>
      <c r="G62" s="138"/>
      <c r="H62" s="101" t="str">
        <f>INDEX('Typy - wg grup'!$F$2:$J$145,MATCH($A62,'Typy - wg grup'!$A$2:$A$145,0),MATCH(H$1,'Typy - wg grup'!$F$1:$J$1,0))</f>
        <v>1-2</v>
      </c>
      <c r="I62" s="98" t="str">
        <f>INDEX('Typy - wg grup'!$F$2:$J$145,MATCH($A62,'Typy - wg grup'!$A$2:$A$145,0),MATCH(I$1,'Typy - wg grup'!$F$1:$J$1,0))</f>
        <v>1-2</v>
      </c>
      <c r="J62" s="98" t="str">
        <f>INDEX('Typy - wg grup'!$F$2:$J$145,MATCH($A62,'Typy - wg grup'!$A$2:$A$145,0),MATCH(J$1,'Typy - wg grup'!$F$1:$J$1,0))</f>
        <v>1-2</v>
      </c>
      <c r="K62" s="98" t="str">
        <f>INDEX('Typy - wg grup'!$F$2:$J$145,MATCH($A62,'Typy - wg grup'!$A$2:$A$145,0),MATCH(K$1,'Typy - wg grup'!$F$1:$J$1,0))</f>
        <v>0-2</v>
      </c>
      <c r="L62" s="102" t="str">
        <f>INDEX('Typy - wg grup'!$F$2:$J$145,MATCH($A62,'Typy - wg grup'!$A$2:$A$145,0),MATCH(L$1,'Typy - wg grup'!$F$1:$J$1,0))</f>
        <v>1-2</v>
      </c>
      <c r="N62" s="15"/>
      <c r="P62" s="14"/>
      <c r="R62" s="15"/>
      <c r="T62" s="15"/>
      <c r="V62" s="14"/>
      <c r="X62" s="15"/>
      <c r="Z62" s="14"/>
      <c r="AB62" s="15"/>
      <c r="AD62" s="15"/>
      <c r="AF62" s="15"/>
      <c r="AH62" s="15"/>
      <c r="AJ62" s="15"/>
      <c r="AL62" s="15"/>
      <c r="AN62" s="16"/>
      <c r="AP62" s="15"/>
    </row>
    <row r="63" spans="1:42" x14ac:dyDescent="0.25">
      <c r="A63" s="19">
        <v>62</v>
      </c>
      <c r="B63" s="4" t="s">
        <v>117</v>
      </c>
      <c r="C63" s="4" t="str">
        <f>INDEX('Typy - wg grup'!$B$2:$B$145,MATCH($A63,'Typy - wg grup'!$A$2:$A$145,0))</f>
        <v>26.06.</v>
      </c>
      <c r="D63" s="20">
        <v>0.875</v>
      </c>
      <c r="E63" s="4" t="str">
        <f>INDEX('Typy - wg grup'!$C$2:$C$145,MATCH($A63,'Typy - wg grup'!$A$2:$A$145,0))</f>
        <v>Senegal - Irak</v>
      </c>
      <c r="F63" s="34" t="s">
        <v>216</v>
      </c>
      <c r="G63" s="138"/>
      <c r="H63" s="101" t="str">
        <f>INDEX('Typy - wg grup'!$F$2:$J$145,MATCH($A63,'Typy - wg grup'!$A$2:$A$145,0),MATCH(H$1,'Typy - wg grup'!$F$1:$J$1,0))</f>
        <v>2-0</v>
      </c>
      <c r="I63" s="98" t="str">
        <f>INDEX('Typy - wg grup'!$F$2:$J$145,MATCH($A63,'Typy - wg grup'!$A$2:$A$145,0),MATCH(I$1,'Typy - wg grup'!$F$1:$J$1,0))</f>
        <v>2-0</v>
      </c>
      <c r="J63" s="98" t="str">
        <f>INDEX('Typy - wg grup'!$F$2:$J$145,MATCH($A63,'Typy - wg grup'!$A$2:$A$145,0),MATCH(J$1,'Typy - wg grup'!$F$1:$J$1,0))</f>
        <v>2-0</v>
      </c>
      <c r="K63" s="98" t="str">
        <f>INDEX('Typy - wg grup'!$F$2:$J$145,MATCH($A63,'Typy - wg grup'!$A$2:$A$145,0),MATCH(K$1,'Typy - wg grup'!$F$1:$J$1,0))</f>
        <v>1-0</v>
      </c>
      <c r="L63" s="102" t="str">
        <f>INDEX('Typy - wg grup'!$F$2:$J$145,MATCH($A63,'Typy - wg grup'!$A$2:$A$145,0),MATCH(L$1,'Typy - wg grup'!$F$1:$J$1,0))</f>
        <v>1-0</v>
      </c>
      <c r="N63" s="15"/>
      <c r="P63" s="14"/>
      <c r="R63" s="15"/>
      <c r="T63" s="15"/>
      <c r="V63" s="14"/>
      <c r="X63" s="15"/>
      <c r="Z63" s="14"/>
      <c r="AB63" s="15"/>
      <c r="AD63" s="15"/>
      <c r="AF63" s="15"/>
      <c r="AH63" s="15"/>
      <c r="AJ63" s="15"/>
      <c r="AL63" s="15"/>
      <c r="AN63" s="16"/>
      <c r="AP63" s="15"/>
    </row>
    <row r="64" spans="1:42" x14ac:dyDescent="0.25">
      <c r="A64" s="19">
        <v>63</v>
      </c>
      <c r="B64" s="4" t="s">
        <v>115</v>
      </c>
      <c r="C64" s="4" t="str">
        <f>INDEX('Typy - wg grup'!$B$2:$B$145,MATCH($A64,'Typy - wg grup'!$A$2:$A$145,0))</f>
        <v>27.06.</v>
      </c>
      <c r="D64" s="20">
        <v>0.20833333333333334</v>
      </c>
      <c r="E64" s="4" t="str">
        <f>INDEX('Typy - wg grup'!$C$2:$C$145,MATCH($A64,'Typy - wg grup'!$A$2:$A$145,0))</f>
        <v>Egipt - Iran</v>
      </c>
      <c r="F64" s="34" t="s">
        <v>70</v>
      </c>
      <c r="G64" s="138"/>
      <c r="H64" s="101" t="str">
        <f>INDEX('Typy - wg grup'!$F$2:$J$145,MATCH($A64,'Typy - wg grup'!$A$2:$A$145,0),MATCH(H$1,'Typy - wg grup'!$F$1:$J$1,0))</f>
        <v>1-0</v>
      </c>
      <c r="I64" s="98" t="str">
        <f>INDEX('Typy - wg grup'!$F$2:$J$145,MATCH($A64,'Typy - wg grup'!$A$2:$A$145,0),MATCH(I$1,'Typy - wg grup'!$F$1:$J$1,0))</f>
        <v>1-1</v>
      </c>
      <c r="J64" s="98" t="str">
        <f>INDEX('Typy - wg grup'!$F$2:$J$145,MATCH($A64,'Typy - wg grup'!$A$2:$A$145,0),MATCH(J$1,'Typy - wg grup'!$F$1:$J$1,0))</f>
        <v>1-1</v>
      </c>
      <c r="K64" s="98" t="str">
        <f>INDEX('Typy - wg grup'!$F$2:$J$145,MATCH($A64,'Typy - wg grup'!$A$2:$A$145,0),MATCH(K$1,'Typy - wg grup'!$F$1:$J$1,0))</f>
        <v>1-0</v>
      </c>
      <c r="L64" s="102" t="str">
        <f>INDEX('Typy - wg grup'!$F$2:$J$145,MATCH($A64,'Typy - wg grup'!$A$2:$A$145,0),MATCH(L$1,'Typy - wg grup'!$F$1:$J$1,0))</f>
        <v>1-0</v>
      </c>
      <c r="N64" s="15"/>
      <c r="P64" s="14"/>
      <c r="R64" s="15"/>
      <c r="T64" s="15"/>
      <c r="V64" s="14"/>
      <c r="X64" s="15"/>
      <c r="Z64" s="14"/>
      <c r="AB64" s="15"/>
      <c r="AD64" s="15"/>
      <c r="AF64" s="15"/>
      <c r="AH64" s="15"/>
      <c r="AJ64" s="15"/>
      <c r="AL64" s="15"/>
      <c r="AN64" s="16"/>
      <c r="AP64" s="15"/>
    </row>
    <row r="65" spans="1:42" x14ac:dyDescent="0.25">
      <c r="A65" s="19">
        <v>64</v>
      </c>
      <c r="B65" s="4" t="s">
        <v>115</v>
      </c>
      <c r="C65" s="4" t="str">
        <f>INDEX('Typy - wg grup'!$B$2:$B$145,MATCH($A65,'Typy - wg grup'!$A$2:$A$145,0))</f>
        <v>27.06.</v>
      </c>
      <c r="D65" s="20">
        <v>0.20833333333333334</v>
      </c>
      <c r="E65" s="4" t="str">
        <f>INDEX('Typy - wg grup'!$C$2:$C$145,MATCH($A65,'Typy - wg grup'!$A$2:$A$145,0))</f>
        <v>Nowa Zelandia - Belgia</v>
      </c>
      <c r="F65" s="34" t="s">
        <v>241</v>
      </c>
      <c r="G65" s="138"/>
      <c r="H65" s="101" t="str">
        <f>INDEX('Typy - wg grup'!$F$2:$J$145,MATCH($A65,'Typy - wg grup'!$A$2:$A$145,0),MATCH(H$1,'Typy - wg grup'!$F$1:$J$1,0))</f>
        <v>0-2</v>
      </c>
      <c r="I65" s="98" t="str">
        <f>INDEX('Typy - wg grup'!$F$2:$J$145,MATCH($A65,'Typy - wg grup'!$A$2:$A$145,0),MATCH(I$1,'Typy - wg grup'!$F$1:$J$1,0))</f>
        <v>0-3</v>
      </c>
      <c r="J65" s="98" t="str">
        <f>INDEX('Typy - wg grup'!$F$2:$J$145,MATCH($A65,'Typy - wg grup'!$A$2:$A$145,0),MATCH(J$1,'Typy - wg grup'!$F$1:$J$1,0))</f>
        <v>0-4</v>
      </c>
      <c r="K65" s="98" t="str">
        <f>INDEX('Typy - wg grup'!$F$2:$J$145,MATCH($A65,'Typy - wg grup'!$A$2:$A$145,0),MATCH(K$1,'Typy - wg grup'!$F$1:$J$1,0))</f>
        <v>0-2</v>
      </c>
      <c r="L65" s="102" t="str">
        <f>INDEX('Typy - wg grup'!$F$2:$J$145,MATCH($A65,'Typy - wg grup'!$A$2:$A$145,0),MATCH(L$1,'Typy - wg grup'!$F$1:$J$1,0))</f>
        <v>0-2</v>
      </c>
      <c r="N65" s="15"/>
      <c r="P65" s="14"/>
      <c r="R65" s="15"/>
      <c r="T65" s="15"/>
      <c r="V65" s="14"/>
      <c r="X65" s="15"/>
      <c r="Z65" s="14"/>
      <c r="AB65" s="15"/>
      <c r="AD65" s="15"/>
      <c r="AF65" s="15"/>
      <c r="AH65" s="15"/>
      <c r="AJ65" s="15"/>
      <c r="AL65" s="15"/>
      <c r="AN65" s="16"/>
      <c r="AP65" s="15"/>
    </row>
    <row r="66" spans="1:42" x14ac:dyDescent="0.25">
      <c r="A66" s="19">
        <v>65</v>
      </c>
      <c r="B66" s="4" t="s">
        <v>116</v>
      </c>
      <c r="C66" s="4" t="str">
        <f>INDEX('Typy - wg grup'!$B$2:$B$145,MATCH($A66,'Typy - wg grup'!$A$2:$A$145,0))</f>
        <v>27.06.</v>
      </c>
      <c r="D66" s="20">
        <v>8.3333333333333329E-2</v>
      </c>
      <c r="E66" s="4" t="str">
        <f>INDEX('Typy - wg grup'!$C$2:$C$145,MATCH($A66,'Typy - wg grup'!$A$2:$A$145,0))</f>
        <v>Rep. Zielonego Przylądka - Arabia Saud.</v>
      </c>
      <c r="F66" s="34" t="s">
        <v>196</v>
      </c>
      <c r="G66" s="138"/>
      <c r="H66" s="101" t="str">
        <f>INDEX('Typy - wg grup'!$F$2:$J$145,MATCH($A66,'Typy - wg grup'!$A$2:$A$145,0),MATCH(H$1,'Typy - wg grup'!$F$1:$J$1,0))</f>
        <v>1-1</v>
      </c>
      <c r="I66" s="98" t="str">
        <f>INDEX('Typy - wg grup'!$F$2:$J$145,MATCH($A66,'Typy - wg grup'!$A$2:$A$145,0),MATCH(I$1,'Typy - wg grup'!$F$1:$J$1,0))</f>
        <v>1-1</v>
      </c>
      <c r="J66" s="98" t="str">
        <f>INDEX('Typy - wg grup'!$F$2:$J$145,MATCH($A66,'Typy - wg grup'!$A$2:$A$145,0),MATCH(J$1,'Typy - wg grup'!$F$1:$J$1,0))</f>
        <v>1-1</v>
      </c>
      <c r="K66" s="98" t="str">
        <f>INDEX('Typy - wg grup'!$F$2:$J$145,MATCH($A66,'Typy - wg grup'!$A$2:$A$145,0),MATCH(K$1,'Typy - wg grup'!$F$1:$J$1,0))</f>
        <v>0-1</v>
      </c>
      <c r="L66" s="102" t="str">
        <f>INDEX('Typy - wg grup'!$F$2:$J$145,MATCH($A66,'Typy - wg grup'!$A$2:$A$145,0),MATCH(L$1,'Typy - wg grup'!$F$1:$J$1,0))</f>
        <v>0-1</v>
      </c>
      <c r="N66" s="15"/>
      <c r="P66" s="14"/>
      <c r="R66" s="15"/>
      <c r="T66" s="15"/>
      <c r="V66" s="14"/>
      <c r="X66" s="15"/>
      <c r="Z66" s="14"/>
      <c r="AB66" s="15"/>
      <c r="AD66" s="15"/>
      <c r="AF66" s="15"/>
      <c r="AH66" s="15"/>
      <c r="AJ66" s="15"/>
      <c r="AL66" s="15"/>
      <c r="AN66" s="16"/>
      <c r="AP66" s="15"/>
    </row>
    <row r="67" spans="1:42" x14ac:dyDescent="0.25">
      <c r="A67" s="19">
        <v>66</v>
      </c>
      <c r="B67" s="4" t="s">
        <v>116</v>
      </c>
      <c r="C67" s="4" t="str">
        <f>INDEX('Typy - wg grup'!$B$2:$B$145,MATCH($A67,'Typy - wg grup'!$A$2:$A$145,0))</f>
        <v>27.06.</v>
      </c>
      <c r="D67" s="20">
        <v>8.3333333333333329E-2</v>
      </c>
      <c r="E67" s="4" t="str">
        <f>INDEX('Typy - wg grup'!$C$2:$C$145,MATCH($A67,'Typy - wg grup'!$A$2:$A$145,0))</f>
        <v>Urugwaj - Hiszpania</v>
      </c>
      <c r="F67" s="34" t="s">
        <v>212</v>
      </c>
      <c r="G67" s="138"/>
      <c r="H67" s="101" t="str">
        <f>INDEX('Typy - wg grup'!$F$2:$J$145,MATCH($A67,'Typy - wg grup'!$A$2:$A$145,0),MATCH(H$1,'Typy - wg grup'!$F$1:$J$1,0))</f>
        <v>1-2</v>
      </c>
      <c r="I67" s="98" t="str">
        <f>INDEX('Typy - wg grup'!$F$2:$J$145,MATCH($A67,'Typy - wg grup'!$A$2:$A$145,0),MATCH(I$1,'Typy - wg grup'!$F$1:$J$1,0))</f>
        <v>1-1</v>
      </c>
      <c r="J67" s="98" t="str">
        <f>INDEX('Typy - wg grup'!$F$2:$J$145,MATCH($A67,'Typy - wg grup'!$A$2:$A$145,0),MATCH(J$1,'Typy - wg grup'!$F$1:$J$1,0))</f>
        <v>1-1</v>
      </c>
      <c r="K67" s="98" t="str">
        <f>INDEX('Typy - wg grup'!$F$2:$J$145,MATCH($A67,'Typy - wg grup'!$A$2:$A$145,0),MATCH(K$1,'Typy - wg grup'!$F$1:$J$1,0))</f>
        <v>1-2</v>
      </c>
      <c r="L67" s="102" t="str">
        <f>INDEX('Typy - wg grup'!$F$2:$J$145,MATCH($A67,'Typy - wg grup'!$A$2:$A$145,0),MATCH(L$1,'Typy - wg grup'!$F$1:$J$1,0))</f>
        <v>1-1</v>
      </c>
      <c r="N67" s="15"/>
      <c r="P67" s="14"/>
      <c r="R67" s="15"/>
      <c r="T67" s="15"/>
      <c r="V67" s="14"/>
      <c r="X67" s="15"/>
      <c r="Z67" s="14"/>
      <c r="AB67" s="15"/>
      <c r="AD67" s="15"/>
      <c r="AF67" s="15"/>
      <c r="AH67" s="15"/>
      <c r="AJ67" s="15"/>
      <c r="AL67" s="15"/>
      <c r="AN67" s="16"/>
      <c r="AP67" s="15"/>
    </row>
    <row r="68" spans="1:42" x14ac:dyDescent="0.25">
      <c r="A68" s="19">
        <v>67</v>
      </c>
      <c r="B68" s="4" t="s">
        <v>120</v>
      </c>
      <c r="C68" s="4" t="str">
        <f>INDEX('Typy - wg grup'!$B$2:$B$145,MATCH($A68,'Typy - wg grup'!$A$2:$A$145,0))</f>
        <v>27.06.</v>
      </c>
      <c r="D68" s="20">
        <v>0.95833333333333337</v>
      </c>
      <c r="E68" s="4" t="str">
        <f>INDEX('Typy - wg grup'!$C$2:$C$145,MATCH($A68,'Typy - wg grup'!$A$2:$A$145,0))</f>
        <v>Panama - Anglia</v>
      </c>
      <c r="F68" s="34" t="s">
        <v>76</v>
      </c>
      <c r="G68" s="138"/>
      <c r="H68" s="101" t="str">
        <f>INDEX('Typy - wg grup'!$F$2:$J$145,MATCH($A68,'Typy - wg grup'!$A$2:$A$145,0),MATCH(H$1,'Typy - wg grup'!$F$1:$J$1,0))</f>
        <v>0-2</v>
      </c>
      <c r="I68" s="98" t="str">
        <f>INDEX('Typy - wg grup'!$F$2:$J$145,MATCH($A68,'Typy - wg grup'!$A$2:$A$145,0),MATCH(I$1,'Typy - wg grup'!$F$1:$J$1,0))</f>
        <v>0-2</v>
      </c>
      <c r="J68" s="98" t="str">
        <f>INDEX('Typy - wg grup'!$F$2:$J$145,MATCH($A68,'Typy - wg grup'!$A$2:$A$145,0),MATCH(J$1,'Typy - wg grup'!$F$1:$J$1,0))</f>
        <v>0-4</v>
      </c>
      <c r="K68" s="98" t="str">
        <f>INDEX('Typy - wg grup'!$F$2:$J$145,MATCH($A68,'Typy - wg grup'!$A$2:$A$145,0),MATCH(K$1,'Typy - wg grup'!$F$1:$J$1,0))</f>
        <v>0-2</v>
      </c>
      <c r="L68" s="102" t="str">
        <f>INDEX('Typy - wg grup'!$F$2:$J$145,MATCH($A68,'Typy - wg grup'!$A$2:$A$145,0),MATCH(L$1,'Typy - wg grup'!$F$1:$J$1,0))</f>
        <v>0-2</v>
      </c>
      <c r="N68" s="15"/>
      <c r="P68" s="14"/>
      <c r="R68" s="15"/>
      <c r="T68" s="15"/>
      <c r="V68" s="14"/>
      <c r="X68" s="15"/>
      <c r="Z68" s="14"/>
      <c r="AB68" s="15"/>
      <c r="AD68" s="15"/>
      <c r="AF68" s="15"/>
      <c r="AH68" s="15"/>
      <c r="AJ68" s="15"/>
      <c r="AL68" s="15"/>
      <c r="AN68" s="16"/>
      <c r="AP68" s="15"/>
    </row>
    <row r="69" spans="1:42" x14ac:dyDescent="0.25">
      <c r="A69" s="19">
        <v>68</v>
      </c>
      <c r="B69" s="4" t="s">
        <v>120</v>
      </c>
      <c r="C69" s="4" t="str">
        <f>INDEX('Typy - wg grup'!$B$2:$B$145,MATCH($A69,'Typy - wg grup'!$A$2:$A$145,0))</f>
        <v>27.06.</v>
      </c>
      <c r="D69" s="20">
        <v>0.95833333333333337</v>
      </c>
      <c r="E69" s="4" t="str">
        <f>INDEX('Typy - wg grup'!$C$2:$C$145,MATCH($A69,'Typy - wg grup'!$A$2:$A$145,0))</f>
        <v>Chorwacja - Ghana</v>
      </c>
      <c r="F69" s="34" t="s">
        <v>65</v>
      </c>
      <c r="G69" s="138"/>
      <c r="H69" s="101" t="str">
        <f>INDEX('Typy - wg grup'!$F$2:$J$145,MATCH($A69,'Typy - wg grup'!$A$2:$A$145,0),MATCH(H$1,'Typy - wg grup'!$F$1:$J$1,0))</f>
        <v>1-0</v>
      </c>
      <c r="I69" s="98" t="str">
        <f>INDEX('Typy - wg grup'!$F$2:$J$145,MATCH($A69,'Typy - wg grup'!$A$2:$A$145,0),MATCH(I$1,'Typy - wg grup'!$F$1:$J$1,0))</f>
        <v>1-1</v>
      </c>
      <c r="J69" s="98" t="str">
        <f>INDEX('Typy - wg grup'!$F$2:$J$145,MATCH($A69,'Typy - wg grup'!$A$2:$A$145,0),MATCH(J$1,'Typy - wg grup'!$F$1:$J$1,0))</f>
        <v>1-1</v>
      </c>
      <c r="K69" s="98" t="str">
        <f>INDEX('Typy - wg grup'!$F$2:$J$145,MATCH($A69,'Typy - wg grup'!$A$2:$A$145,0),MATCH(K$1,'Typy - wg grup'!$F$1:$J$1,0))</f>
        <v>1-1</v>
      </c>
      <c r="L69" s="102" t="str">
        <f>INDEX('Typy - wg grup'!$F$2:$J$145,MATCH($A69,'Typy - wg grup'!$A$2:$A$145,0),MATCH(L$1,'Typy - wg grup'!$F$1:$J$1,0))</f>
        <v>2-1</v>
      </c>
      <c r="N69" s="15"/>
      <c r="P69" s="14"/>
      <c r="R69" s="15"/>
      <c r="T69" s="15"/>
      <c r="V69" s="14"/>
      <c r="X69" s="15"/>
      <c r="Z69" s="14"/>
      <c r="AB69" s="15"/>
      <c r="AD69" s="15"/>
      <c r="AF69" s="15"/>
      <c r="AH69" s="15"/>
      <c r="AJ69" s="15"/>
      <c r="AL69" s="15"/>
      <c r="AN69" s="16"/>
      <c r="AP69" s="15"/>
    </row>
    <row r="70" spans="1:42" x14ac:dyDescent="0.25">
      <c r="A70" s="19">
        <v>69</v>
      </c>
      <c r="B70" s="4" t="s">
        <v>118</v>
      </c>
      <c r="C70" s="4" t="str">
        <f>INDEX('Typy - wg grup'!$B$2:$B$145,MATCH($A70,'Typy - wg grup'!$A$2:$A$145,0))</f>
        <v>28.06.</v>
      </c>
      <c r="D70" s="20">
        <v>0.16666666666666666</v>
      </c>
      <c r="E70" s="4" t="str">
        <f>INDEX('Typy - wg grup'!$C$2:$C$145,MATCH($A70,'Typy - wg grup'!$A$2:$A$145,0))</f>
        <v>Algieria - Austria</v>
      </c>
      <c r="F70" s="34" t="s">
        <v>243</v>
      </c>
      <c r="G70" s="138"/>
      <c r="H70" s="101" t="str">
        <f>INDEX('Typy - wg grup'!$F$2:$J$145,MATCH($A70,'Typy - wg grup'!$A$2:$A$145,0),MATCH(H$1,'Typy - wg grup'!$F$1:$J$1,0))</f>
        <v>1-0</v>
      </c>
      <c r="I70" s="98" t="str">
        <f>INDEX('Typy - wg grup'!$F$2:$J$145,MATCH($A70,'Typy - wg grup'!$A$2:$A$145,0),MATCH(I$1,'Typy - wg grup'!$F$1:$J$1,0))</f>
        <v>1-2</v>
      </c>
      <c r="J70" s="98" t="str">
        <f>INDEX('Typy - wg grup'!$F$2:$J$145,MATCH($A70,'Typy - wg grup'!$A$2:$A$145,0),MATCH(J$1,'Typy - wg grup'!$F$1:$J$1,0))</f>
        <v>1-2</v>
      </c>
      <c r="K70" s="98" t="str">
        <f>INDEX('Typy - wg grup'!$F$2:$J$145,MATCH($A70,'Typy - wg grup'!$A$2:$A$145,0),MATCH(K$1,'Typy - wg grup'!$F$1:$J$1,0))</f>
        <v>0-1</v>
      </c>
      <c r="L70" s="102" t="str">
        <f>INDEX('Typy - wg grup'!$F$2:$J$145,MATCH($A70,'Typy - wg grup'!$A$2:$A$145,0),MATCH(L$1,'Typy - wg grup'!$F$1:$J$1,0))</f>
        <v>0-1</v>
      </c>
      <c r="N70" s="15"/>
      <c r="P70" s="14"/>
      <c r="R70" s="15"/>
      <c r="T70" s="15"/>
      <c r="V70" s="14"/>
      <c r="X70" s="15"/>
      <c r="Z70" s="14"/>
      <c r="AB70" s="15"/>
      <c r="AD70" s="15"/>
      <c r="AF70" s="15"/>
      <c r="AH70" s="15"/>
      <c r="AJ70" s="15"/>
      <c r="AL70" s="15"/>
      <c r="AN70" s="16"/>
      <c r="AP70" s="15"/>
    </row>
    <row r="71" spans="1:42" x14ac:dyDescent="0.25">
      <c r="A71" s="19">
        <v>70</v>
      </c>
      <c r="B71" s="4" t="s">
        <v>118</v>
      </c>
      <c r="C71" s="4" t="str">
        <f>INDEX('Typy - wg grup'!$B$2:$B$145,MATCH($A71,'Typy - wg grup'!$A$2:$A$145,0))</f>
        <v>28.06.</v>
      </c>
      <c r="D71" s="20">
        <v>0.16666666666666666</v>
      </c>
      <c r="E71" s="4" t="str">
        <f>INDEX('Typy - wg grup'!$C$2:$C$145,MATCH($A71,'Typy - wg grup'!$A$2:$A$145,0))</f>
        <v>Jordania - Argentyna</v>
      </c>
      <c r="F71" s="34" t="s">
        <v>67</v>
      </c>
      <c r="G71" s="138"/>
      <c r="H71" s="101" t="str">
        <f>INDEX('Typy - wg grup'!$F$2:$J$145,MATCH($A71,'Typy - wg grup'!$A$2:$A$145,0),MATCH(H$1,'Typy - wg grup'!$F$1:$J$1,0))</f>
        <v>0-2</v>
      </c>
      <c r="I71" s="98" t="str">
        <f>INDEX('Typy - wg grup'!$F$2:$J$145,MATCH($A71,'Typy - wg grup'!$A$2:$A$145,0),MATCH(I$1,'Typy - wg grup'!$F$1:$J$1,0))</f>
        <v>0-2</v>
      </c>
      <c r="J71" s="98" t="str">
        <f>INDEX('Typy - wg grup'!$F$2:$J$145,MATCH($A71,'Typy - wg grup'!$A$2:$A$145,0),MATCH(J$1,'Typy - wg grup'!$F$1:$J$1,0))</f>
        <v>0-4</v>
      </c>
      <c r="K71" s="98" t="str">
        <f>INDEX('Typy - wg grup'!$F$2:$J$145,MATCH($A71,'Typy - wg grup'!$A$2:$A$145,0),MATCH(K$1,'Typy - wg grup'!$F$1:$J$1,0))</f>
        <v>2-1</v>
      </c>
      <c r="L71" s="102" t="str">
        <f>INDEX('Typy - wg grup'!$F$2:$J$145,MATCH($A71,'Typy - wg grup'!$A$2:$A$145,0),MATCH(L$1,'Typy - wg grup'!$F$1:$J$1,0))</f>
        <v>0-2</v>
      </c>
      <c r="N71" s="15"/>
      <c r="P71" s="14"/>
      <c r="R71" s="15"/>
      <c r="T71" s="15"/>
      <c r="V71" s="14"/>
      <c r="X71" s="15"/>
      <c r="Z71" s="14"/>
      <c r="AB71" s="15"/>
      <c r="AD71" s="15"/>
      <c r="AF71" s="15"/>
      <c r="AH71" s="15"/>
      <c r="AJ71" s="15"/>
      <c r="AL71" s="15"/>
      <c r="AN71" s="16"/>
      <c r="AP71" s="15"/>
    </row>
    <row r="72" spans="1:42" x14ac:dyDescent="0.25">
      <c r="A72" s="19">
        <v>71</v>
      </c>
      <c r="B72" s="4" t="s">
        <v>119</v>
      </c>
      <c r="C72" s="4" t="str">
        <f>INDEX('Typy - wg grup'!$B$2:$B$145,MATCH($A72,'Typy - wg grup'!$A$2:$A$145,0))</f>
        <v>28.06.</v>
      </c>
      <c r="D72" s="20">
        <v>6.25E-2</v>
      </c>
      <c r="E72" s="4" t="str">
        <f>INDEX('Typy - wg grup'!$C$2:$C$145,MATCH($A72,'Typy - wg grup'!$A$2:$A$145,0))</f>
        <v>Kolumbia - Portugalia</v>
      </c>
      <c r="F72" s="34" t="s">
        <v>196</v>
      </c>
      <c r="G72" s="138"/>
      <c r="H72" s="101" t="str">
        <f>INDEX('Typy - wg grup'!$F$2:$J$145,MATCH($A72,'Typy - wg grup'!$A$2:$A$145,0),MATCH(H$1,'Typy - wg grup'!$F$1:$J$1,0))</f>
        <v>1-1</v>
      </c>
      <c r="I72" s="98" t="str">
        <f>INDEX('Typy - wg grup'!$F$2:$J$145,MATCH($A72,'Typy - wg grup'!$A$2:$A$145,0),MATCH(I$1,'Typy - wg grup'!$F$1:$J$1,0))</f>
        <v>1-1</v>
      </c>
      <c r="J72" s="98" t="str">
        <f>INDEX('Typy - wg grup'!$F$2:$J$145,MATCH($A72,'Typy - wg grup'!$A$2:$A$145,0),MATCH(J$1,'Typy - wg grup'!$F$1:$J$1,0))</f>
        <v>1-2</v>
      </c>
      <c r="K72" s="98" t="str">
        <f>INDEX('Typy - wg grup'!$F$2:$J$145,MATCH($A72,'Typy - wg grup'!$A$2:$A$145,0),MATCH(K$1,'Typy - wg grup'!$F$1:$J$1,0))</f>
        <v>1-2</v>
      </c>
      <c r="L72" s="102" t="str">
        <f>INDEX('Typy - wg grup'!$F$2:$J$145,MATCH($A72,'Typy - wg grup'!$A$2:$A$145,0),MATCH(L$1,'Typy - wg grup'!$F$1:$J$1,0))</f>
        <v>1-1</v>
      </c>
      <c r="N72" s="15"/>
      <c r="P72" s="14"/>
      <c r="R72" s="15"/>
      <c r="T72" s="15"/>
      <c r="V72" s="14"/>
      <c r="X72" s="15"/>
      <c r="Z72" s="14"/>
      <c r="AB72" s="15"/>
      <c r="AD72" s="15"/>
      <c r="AF72" s="15"/>
      <c r="AH72" s="15"/>
      <c r="AJ72" s="15"/>
      <c r="AL72" s="15"/>
      <c r="AN72" s="16"/>
      <c r="AP72" s="15"/>
    </row>
    <row r="73" spans="1:42" ht="18.75" thickBot="1" x14ac:dyDescent="0.3">
      <c r="A73" s="139">
        <v>72</v>
      </c>
      <c r="B73" s="140" t="s">
        <v>119</v>
      </c>
      <c r="C73" s="140" t="str">
        <f>INDEX('Typy - wg grup'!$B$2:$B$145,MATCH($A73,'Typy - wg grup'!$A$2:$A$145,0))</f>
        <v>28.06.</v>
      </c>
      <c r="D73" s="143">
        <v>6.25E-2</v>
      </c>
      <c r="E73" s="140" t="str">
        <f>INDEX('Typy - wg grup'!$C$2:$C$145,MATCH($A73,'Typy - wg grup'!$A$2:$A$145,0))</f>
        <v>DR Konga - Uzbekistan</v>
      </c>
      <c r="F73" s="37" t="s">
        <v>83</v>
      </c>
      <c r="G73" s="141"/>
      <c r="H73" s="103" t="str">
        <f>INDEX('Typy - wg grup'!$F$2:$J$145,MATCH($A73,'Typy - wg grup'!$A$2:$A$145,0),MATCH(H$1,'Typy - wg grup'!$F$1:$J$1,0))</f>
        <v>1-0</v>
      </c>
      <c r="I73" s="104" t="str">
        <f>INDEX('Typy - wg grup'!$F$2:$J$145,MATCH($A73,'Typy - wg grup'!$A$2:$A$145,0),MATCH(I$1,'Typy - wg grup'!$F$1:$J$1,0))</f>
        <v>1-1</v>
      </c>
      <c r="J73" s="104" t="str">
        <f>INDEX('Typy - wg grup'!$F$2:$J$145,MATCH($A73,'Typy - wg grup'!$A$2:$A$145,0),MATCH(J$1,'Typy - wg grup'!$F$1:$J$1,0))</f>
        <v>1-1</v>
      </c>
      <c r="K73" s="104" t="str">
        <f>INDEX('Typy - wg grup'!$F$2:$J$145,MATCH($A73,'Typy - wg grup'!$A$2:$A$145,0),MATCH(K$1,'Typy - wg grup'!$F$1:$J$1,0))</f>
        <v>0-1</v>
      </c>
      <c r="L73" s="105" t="str">
        <f>INDEX('Typy - wg grup'!$F$2:$J$145,MATCH($A73,'Typy - wg grup'!$A$2:$A$145,0),MATCH(L$1,'Typy - wg grup'!$F$1:$J$1,0))</f>
        <v>1-0</v>
      </c>
      <c r="N73" s="15"/>
      <c r="P73" s="14"/>
      <c r="R73" s="15"/>
      <c r="T73" s="15"/>
      <c r="V73" s="14"/>
      <c r="X73" s="15"/>
      <c r="Z73" s="14"/>
      <c r="AB73" s="15"/>
      <c r="AD73" s="15"/>
      <c r="AF73" s="15"/>
      <c r="AH73" s="15"/>
      <c r="AJ73" s="15"/>
      <c r="AL73" s="15"/>
      <c r="AN73" s="16"/>
      <c r="AP73" s="15"/>
    </row>
    <row r="74" spans="1:42" ht="18.75" thickBot="1" x14ac:dyDescent="0.3">
      <c r="A74" s="170" t="s">
        <v>19</v>
      </c>
      <c r="B74" s="171"/>
      <c r="C74" s="171"/>
      <c r="D74" s="171"/>
      <c r="E74" s="171"/>
      <c r="F74" s="37"/>
      <c r="G74" s="141"/>
      <c r="H74" s="107"/>
      <c r="L74" s="162"/>
      <c r="N74" s="15"/>
      <c r="P74" s="14"/>
      <c r="R74" s="15"/>
      <c r="T74" s="15"/>
      <c r="V74" s="14"/>
      <c r="X74" s="15"/>
      <c r="Z74" s="14"/>
      <c r="AB74" s="15"/>
      <c r="AD74" s="15"/>
      <c r="AF74" s="15"/>
      <c r="AH74" s="15"/>
      <c r="AJ74" s="15"/>
      <c r="AL74" s="15"/>
      <c r="AN74" s="16"/>
      <c r="AP74" s="15"/>
    </row>
    <row r="75" spans="1:42" x14ac:dyDescent="0.25">
      <c r="A75" s="22" t="s">
        <v>29</v>
      </c>
      <c r="B75" s="23" t="s">
        <v>10</v>
      </c>
      <c r="C75" s="23"/>
      <c r="D75" s="23"/>
      <c r="E75" s="23" t="s">
        <v>21</v>
      </c>
      <c r="F75" s="36" t="s">
        <v>194</v>
      </c>
      <c r="G75" s="146"/>
      <c r="H75" s="97" t="str">
        <f>IF(INDEX('Typy - wg grup'!$F$2:$J$145,MATCH($A75,'Typy - wg grup'!$A$2:$A$145,0),MATCH(H$1,'Typy - wg grup'!$F$1:$J$1,0))="","",INDEX('Typy - wg grup'!$F$2:$J$145,MATCH($A75,'Typy - wg grup'!$A$2:$A$145,0),MATCH(H$1,'Typy - wg grup'!$F$1:$J$1,0)))</f>
        <v>MEX</v>
      </c>
      <c r="I75" s="99" t="str">
        <f>IF(INDEX('Typy - wg grup'!$F$2:$J$145,MATCH($A75,'Typy - wg grup'!$A$2:$A$145,0),MATCH(I$1,'Typy - wg grup'!$F$1:$J$1,0))="","",INDEX('Typy - wg grup'!$F$2:$J$145,MATCH($A75,'Typy - wg grup'!$A$2:$A$145,0),MATCH(I$1,'Typy - wg grup'!$F$1:$J$1,0)))</f>
        <v>MEX</v>
      </c>
      <c r="J75" s="99" t="str">
        <f>IF(INDEX('Typy - wg grup'!$F$2:$J$145,MATCH($A75,'Typy - wg grup'!$A$2:$A$145,0),MATCH(J$1,'Typy - wg grup'!$F$1:$J$1,0))="","",INDEX('Typy - wg grup'!$F$2:$J$145,MATCH($A75,'Typy - wg grup'!$A$2:$A$145,0),MATCH(J$1,'Typy - wg grup'!$F$1:$J$1,0)))</f>
        <v>MEX</v>
      </c>
      <c r="K75" s="99" t="str">
        <f>IF(INDEX('Typy - wg grup'!$F$2:$J$145,MATCH($A75,'Typy - wg grup'!$A$2:$A$145,0),MATCH(K$1,'Typy - wg grup'!$F$1:$J$1,0))="","",INDEX('Typy - wg grup'!$F$2:$J$145,MATCH($A75,'Typy - wg grup'!$A$2:$A$145,0),MATCH(K$1,'Typy - wg grup'!$F$1:$J$1,0)))</f>
        <v>MEX</v>
      </c>
      <c r="L75" s="100" t="str">
        <f>IF(INDEX('Typy - wg grup'!$F$2:$J$145,MATCH($A75,'Typy - wg grup'!$A$2:$A$145,0),MATCH(L$1,'Typy - wg grup'!$F$1:$J$1,0))="","",INDEX('Typy - wg grup'!$F$2:$J$145,MATCH($A75,'Typy - wg grup'!$A$2:$A$145,0),MATCH(L$1,'Typy - wg grup'!$F$1:$J$1,0)))</f>
        <v>MEX</v>
      </c>
      <c r="N75" s="15"/>
      <c r="P75" s="14"/>
      <c r="R75" s="15"/>
      <c r="T75" s="15"/>
      <c r="V75" s="14"/>
      <c r="X75" s="15"/>
      <c r="Z75" s="14"/>
      <c r="AB75" s="15"/>
      <c r="AD75" s="15"/>
      <c r="AF75" s="15"/>
      <c r="AH75" s="15"/>
      <c r="AJ75" s="15"/>
      <c r="AL75" s="15"/>
      <c r="AN75" s="16"/>
      <c r="AP75" s="15"/>
    </row>
    <row r="76" spans="1:42" x14ac:dyDescent="0.25">
      <c r="A76" s="19" t="s">
        <v>30</v>
      </c>
      <c r="B76" s="4" t="s">
        <v>10</v>
      </c>
      <c r="E76" s="4" t="s">
        <v>20</v>
      </c>
      <c r="F76" s="34" t="s">
        <v>238</v>
      </c>
      <c r="G76" s="147"/>
      <c r="H76" s="101" t="str">
        <f>IF(INDEX('Typy - wg grup'!$F$2:$J$145,MATCH($A76,'Typy - wg grup'!$A$2:$A$145,0),MATCH(H$1,'Typy - wg grup'!$F$1:$J$1,0))="","",INDEX('Typy - wg grup'!$F$2:$J$145,MATCH($A76,'Typy - wg grup'!$A$2:$A$145,0),MATCH(H$1,'Typy - wg grup'!$F$1:$J$1,0)))</f>
        <v>CZE</v>
      </c>
      <c r="I76" s="98" t="str">
        <f>IF(INDEX('Typy - wg grup'!$F$2:$J$145,MATCH($A76,'Typy - wg grup'!$A$2:$A$145,0),MATCH(I$1,'Typy - wg grup'!$F$1:$J$1,0))="","",INDEX('Typy - wg grup'!$F$2:$J$145,MATCH($A76,'Typy - wg grup'!$A$2:$A$145,0),MATCH(I$1,'Typy - wg grup'!$F$1:$J$1,0)))</f>
        <v>KOR</v>
      </c>
      <c r="J76" s="98" t="str">
        <f>IF(INDEX('Typy - wg grup'!$F$2:$J$145,MATCH($A76,'Typy - wg grup'!$A$2:$A$145,0),MATCH(J$1,'Typy - wg grup'!$F$1:$J$1,0))="","",INDEX('Typy - wg grup'!$F$2:$J$145,MATCH($A76,'Typy - wg grup'!$A$2:$A$145,0),MATCH(J$1,'Typy - wg grup'!$F$1:$J$1,0)))</f>
        <v>KOR</v>
      </c>
      <c r="K76" s="98" t="str">
        <f>IF(INDEX('Typy - wg grup'!$F$2:$J$145,MATCH($A76,'Typy - wg grup'!$A$2:$A$145,0),MATCH(K$1,'Typy - wg grup'!$F$1:$J$1,0))="","",INDEX('Typy - wg grup'!$F$2:$J$145,MATCH($A76,'Typy - wg grup'!$A$2:$A$145,0),MATCH(K$1,'Typy - wg grup'!$F$1:$J$1,0)))</f>
        <v>KOR</v>
      </c>
      <c r="L76" s="102" t="str">
        <f>IF(INDEX('Typy - wg grup'!$F$2:$J$145,MATCH($A76,'Typy - wg grup'!$A$2:$A$145,0),MATCH(L$1,'Typy - wg grup'!$F$1:$J$1,0))="","",INDEX('Typy - wg grup'!$F$2:$J$145,MATCH($A76,'Typy - wg grup'!$A$2:$A$145,0),MATCH(L$1,'Typy - wg grup'!$F$1:$J$1,0)))</f>
        <v>CZE</v>
      </c>
      <c r="N76" s="15"/>
      <c r="P76" s="14"/>
      <c r="R76" s="15"/>
      <c r="T76" s="15"/>
      <c r="V76" s="14"/>
      <c r="X76" s="15"/>
      <c r="Z76" s="14"/>
      <c r="AB76" s="15"/>
      <c r="AD76" s="15"/>
      <c r="AF76" s="15"/>
      <c r="AH76" s="15"/>
      <c r="AJ76" s="15"/>
      <c r="AL76" s="15"/>
      <c r="AN76" s="16"/>
      <c r="AP76" s="15"/>
    </row>
    <row r="77" spans="1:42" x14ac:dyDescent="0.25">
      <c r="A77" s="19" t="s">
        <v>53</v>
      </c>
      <c r="B77" s="4" t="s">
        <v>10</v>
      </c>
      <c r="E77" s="4" t="s">
        <v>54</v>
      </c>
      <c r="F77" s="34"/>
      <c r="G77" s="147"/>
      <c r="H77" s="101" t="str">
        <f>IF(INDEX('Typy - wg grup'!$F$2:$J$145,MATCH($A77,'Typy - wg grup'!$A$2:$A$145,0),MATCH(H$1,'Typy - wg grup'!$F$1:$J$1,0))="","",INDEX('Typy - wg grup'!$F$2:$J$145,MATCH($A77,'Typy - wg grup'!$A$2:$A$145,0),MATCH(H$1,'Typy - wg grup'!$F$1:$J$1,0)))</f>
        <v>KOR</v>
      </c>
      <c r="I77" s="98" t="str">
        <f>IF(INDEX('Typy - wg grup'!$F$2:$J$145,MATCH($A77,'Typy - wg grup'!$A$2:$A$145,0),MATCH(I$1,'Typy - wg grup'!$F$1:$J$1,0))="","",INDEX('Typy - wg grup'!$F$2:$J$145,MATCH($A77,'Typy - wg grup'!$A$2:$A$145,0),MATCH(I$1,'Typy - wg grup'!$F$1:$J$1,0)))</f>
        <v>CZE</v>
      </c>
      <c r="J77" s="98" t="str">
        <f>IF(INDEX('Typy - wg grup'!$F$2:$J$145,MATCH($A77,'Typy - wg grup'!$A$2:$A$145,0),MATCH(J$1,'Typy - wg grup'!$F$1:$J$1,0))="","",INDEX('Typy - wg grup'!$F$2:$J$145,MATCH($A77,'Typy - wg grup'!$A$2:$A$145,0),MATCH(J$1,'Typy - wg grup'!$F$1:$J$1,0)))</f>
        <v>CZE</v>
      </c>
      <c r="K77" s="98" t="str">
        <f>IF(INDEX('Typy - wg grup'!$F$2:$J$145,MATCH($A77,'Typy - wg grup'!$A$2:$A$145,0),MATCH(K$1,'Typy - wg grup'!$F$1:$J$1,0))="","",INDEX('Typy - wg grup'!$F$2:$J$145,MATCH($A77,'Typy - wg grup'!$A$2:$A$145,0),MATCH(K$1,'Typy - wg grup'!$F$1:$J$1,0)))</f>
        <v>CZE</v>
      </c>
      <c r="L77" s="102" t="str">
        <f>IF(INDEX('Typy - wg grup'!$F$2:$J$145,MATCH($A77,'Typy - wg grup'!$A$2:$A$145,0),MATCH(L$1,'Typy - wg grup'!$F$1:$J$1,0))="","",INDEX('Typy - wg grup'!$F$2:$J$145,MATCH($A77,'Typy - wg grup'!$A$2:$A$145,0),MATCH(L$1,'Typy - wg grup'!$F$1:$J$1,0)))</f>
        <v>KOR</v>
      </c>
      <c r="N77" s="15"/>
      <c r="P77" s="14"/>
      <c r="R77" s="15"/>
      <c r="T77" s="15"/>
      <c r="V77" s="14"/>
      <c r="X77" s="15"/>
      <c r="Z77" s="14"/>
      <c r="AB77" s="15"/>
      <c r="AD77" s="15"/>
      <c r="AF77" s="15"/>
      <c r="AH77" s="15"/>
      <c r="AJ77" s="15"/>
      <c r="AL77" s="15"/>
      <c r="AN77" s="16"/>
      <c r="AP77" s="15"/>
    </row>
    <row r="78" spans="1:42" x14ac:dyDescent="0.25">
      <c r="A78" s="19"/>
      <c r="F78" s="34"/>
      <c r="G78" s="147"/>
      <c r="H78" s="106"/>
      <c r="I78" s="76"/>
      <c r="J78" s="76"/>
      <c r="K78" s="76"/>
      <c r="L78" s="165"/>
      <c r="N78" s="15"/>
      <c r="P78" s="14"/>
      <c r="R78" s="15"/>
      <c r="T78" s="15"/>
      <c r="V78" s="14"/>
      <c r="X78" s="15"/>
      <c r="Z78" s="14"/>
      <c r="AB78" s="15"/>
      <c r="AD78" s="15"/>
      <c r="AF78" s="15"/>
      <c r="AH78" s="15"/>
      <c r="AJ78" s="15"/>
      <c r="AL78" s="15"/>
      <c r="AN78" s="16"/>
      <c r="AP78" s="15"/>
    </row>
    <row r="79" spans="1:42" x14ac:dyDescent="0.25">
      <c r="A79" s="19" t="s">
        <v>31</v>
      </c>
      <c r="B79" s="4" t="s">
        <v>11</v>
      </c>
      <c r="E79" s="4" t="s">
        <v>21</v>
      </c>
      <c r="F79" s="34" t="s">
        <v>71</v>
      </c>
      <c r="G79" s="147"/>
      <c r="H79" s="101" t="str">
        <f>IF(INDEX('Typy - wg grup'!$F$2:$J$145,MATCH($A79,'Typy - wg grup'!$A$2:$A$145,0),MATCH(H$1,'Typy - wg grup'!$F$1:$J$1,0))="","",INDEX('Typy - wg grup'!$F$2:$J$145,MATCH($A79,'Typy - wg grup'!$A$2:$A$145,0),MATCH(H$1,'Typy - wg grup'!$F$1:$J$1,0)))</f>
        <v>CAN</v>
      </c>
      <c r="I79" s="98" t="str">
        <f>IF(INDEX('Typy - wg grup'!$F$2:$J$145,MATCH($A79,'Typy - wg grup'!$A$2:$A$145,0),MATCH(I$1,'Typy - wg grup'!$F$1:$J$1,0))="","",INDEX('Typy - wg grup'!$F$2:$J$145,MATCH($A79,'Typy - wg grup'!$A$2:$A$145,0),MATCH(I$1,'Typy - wg grup'!$F$1:$J$1,0)))</f>
        <v>SUI</v>
      </c>
      <c r="J79" s="98" t="str">
        <f>IF(INDEX('Typy - wg grup'!$F$2:$J$145,MATCH($A79,'Typy - wg grup'!$A$2:$A$145,0),MATCH(J$1,'Typy - wg grup'!$F$1:$J$1,0))="","",INDEX('Typy - wg grup'!$F$2:$J$145,MATCH($A79,'Typy - wg grup'!$A$2:$A$145,0),MATCH(J$1,'Typy - wg grup'!$F$1:$J$1,0)))</f>
        <v>SUI</v>
      </c>
      <c r="K79" s="98" t="str">
        <f>IF(INDEX('Typy - wg grup'!$F$2:$J$145,MATCH($A79,'Typy - wg grup'!$A$2:$A$145,0),MATCH(K$1,'Typy - wg grup'!$F$1:$J$1,0))="","",INDEX('Typy - wg grup'!$F$2:$J$145,MATCH($A79,'Typy - wg grup'!$A$2:$A$145,0),MATCH(K$1,'Typy - wg grup'!$F$1:$J$1,0)))</f>
        <v>SUI</v>
      </c>
      <c r="L79" s="102" t="str">
        <f>IF(INDEX('Typy - wg grup'!$F$2:$J$145,MATCH($A79,'Typy - wg grup'!$A$2:$A$145,0),MATCH(L$1,'Typy - wg grup'!$F$1:$J$1,0))="","",INDEX('Typy - wg grup'!$F$2:$J$145,MATCH($A79,'Typy - wg grup'!$A$2:$A$145,0),MATCH(L$1,'Typy - wg grup'!$F$1:$J$1,0)))</f>
        <v>CAN</v>
      </c>
      <c r="N79" s="15"/>
      <c r="P79" s="14"/>
      <c r="R79" s="15"/>
      <c r="T79" s="15"/>
      <c r="V79" s="14"/>
      <c r="X79" s="15"/>
      <c r="Z79" s="14"/>
      <c r="AB79" s="15"/>
      <c r="AD79" s="15"/>
      <c r="AF79" s="15"/>
      <c r="AH79" s="15"/>
      <c r="AJ79" s="15"/>
      <c r="AL79" s="15"/>
      <c r="AN79" s="16"/>
      <c r="AP79" s="15"/>
    </row>
    <row r="80" spans="1:42" x14ac:dyDescent="0.25">
      <c r="A80" s="19" t="s">
        <v>32</v>
      </c>
      <c r="B80" s="4" t="s">
        <v>11</v>
      </c>
      <c r="E80" s="4" t="s">
        <v>20</v>
      </c>
      <c r="F80" s="34" t="s">
        <v>197</v>
      </c>
      <c r="G80" s="147"/>
      <c r="H80" s="101" t="str">
        <f>IF(INDEX('Typy - wg grup'!$F$2:$J$145,MATCH($A80,'Typy - wg grup'!$A$2:$A$145,0),MATCH(H$1,'Typy - wg grup'!$F$1:$J$1,0))="","",INDEX('Typy - wg grup'!$F$2:$J$145,MATCH($A80,'Typy - wg grup'!$A$2:$A$145,0),MATCH(H$1,'Typy - wg grup'!$F$1:$J$1,0)))</f>
        <v>SUI</v>
      </c>
      <c r="I80" s="98" t="str">
        <f>IF(INDEX('Typy - wg grup'!$F$2:$J$145,MATCH($A80,'Typy - wg grup'!$A$2:$A$145,0),MATCH(I$1,'Typy - wg grup'!$F$1:$J$1,0))="","",INDEX('Typy - wg grup'!$F$2:$J$145,MATCH($A80,'Typy - wg grup'!$A$2:$A$145,0),MATCH(I$1,'Typy - wg grup'!$F$1:$J$1,0)))</f>
        <v>CAN</v>
      </c>
      <c r="J80" s="98" t="str">
        <f>IF(INDEX('Typy - wg grup'!$F$2:$J$145,MATCH($A80,'Typy - wg grup'!$A$2:$A$145,0),MATCH(J$1,'Typy - wg grup'!$F$1:$J$1,0))="","",INDEX('Typy - wg grup'!$F$2:$J$145,MATCH($A80,'Typy - wg grup'!$A$2:$A$145,0),MATCH(J$1,'Typy - wg grup'!$F$1:$J$1,0)))</f>
        <v>CAN</v>
      </c>
      <c r="K80" s="98" t="str">
        <f>IF(INDEX('Typy - wg grup'!$F$2:$J$145,MATCH($A80,'Typy - wg grup'!$A$2:$A$145,0),MATCH(K$1,'Typy - wg grup'!$F$1:$J$1,0))="","",INDEX('Typy - wg grup'!$F$2:$J$145,MATCH($A80,'Typy - wg grup'!$A$2:$A$145,0),MATCH(K$1,'Typy - wg grup'!$F$1:$J$1,0)))</f>
        <v>CAN</v>
      </c>
      <c r="L80" s="102" t="str">
        <f>IF(INDEX('Typy - wg grup'!$F$2:$J$145,MATCH($A80,'Typy - wg grup'!$A$2:$A$145,0),MATCH(L$1,'Typy - wg grup'!$F$1:$J$1,0))="","",INDEX('Typy - wg grup'!$F$2:$J$145,MATCH($A80,'Typy - wg grup'!$A$2:$A$145,0),MATCH(L$1,'Typy - wg grup'!$F$1:$J$1,0)))</f>
        <v>SUI</v>
      </c>
      <c r="N80" s="15"/>
      <c r="P80" s="14"/>
      <c r="R80" s="15"/>
      <c r="T80" s="15"/>
      <c r="V80" s="14"/>
      <c r="X80" s="15"/>
      <c r="Z80" s="14"/>
      <c r="AB80" s="15"/>
      <c r="AD80" s="15"/>
      <c r="AF80" s="15"/>
      <c r="AH80" s="15"/>
      <c r="AJ80" s="15"/>
      <c r="AL80" s="15"/>
      <c r="AN80" s="16"/>
      <c r="AP80" s="15"/>
    </row>
    <row r="81" spans="1:42" x14ac:dyDescent="0.25">
      <c r="A81" s="19" t="s">
        <v>55</v>
      </c>
      <c r="B81" s="4" t="s">
        <v>11</v>
      </c>
      <c r="E81" s="4" t="s">
        <v>54</v>
      </c>
      <c r="F81" s="34" t="s">
        <v>198</v>
      </c>
      <c r="G81" s="147"/>
      <c r="H81" s="101" t="str">
        <f>IF(INDEX('Typy - wg grup'!$F$2:$J$145,MATCH($A81,'Typy - wg grup'!$A$2:$A$145,0),MATCH(H$1,'Typy - wg grup'!$F$1:$J$1,0))="","",INDEX('Typy - wg grup'!$F$2:$J$145,MATCH($A81,'Typy - wg grup'!$A$2:$A$145,0),MATCH(H$1,'Typy - wg grup'!$F$1:$J$1,0)))</f>
        <v/>
      </c>
      <c r="I81" s="98" t="str">
        <f>IF(INDEX('Typy - wg grup'!$F$2:$J$145,MATCH($A81,'Typy - wg grup'!$A$2:$A$145,0),MATCH(I$1,'Typy - wg grup'!$F$1:$J$1,0))="","",INDEX('Typy - wg grup'!$F$2:$J$145,MATCH($A81,'Typy - wg grup'!$A$2:$A$145,0),MATCH(I$1,'Typy - wg grup'!$F$1:$J$1,0)))</f>
        <v>BIH</v>
      </c>
      <c r="J81" s="98" t="str">
        <f>IF(INDEX('Typy - wg grup'!$F$2:$J$145,MATCH($A81,'Typy - wg grup'!$A$2:$A$145,0),MATCH(J$1,'Typy - wg grup'!$F$1:$J$1,0))="","",INDEX('Typy - wg grup'!$F$2:$J$145,MATCH($A81,'Typy - wg grup'!$A$2:$A$145,0),MATCH(J$1,'Typy - wg grup'!$F$1:$J$1,0)))</f>
        <v>BIH</v>
      </c>
      <c r="K81" s="98" t="str">
        <f>IF(INDEX('Typy - wg grup'!$F$2:$J$145,MATCH($A81,'Typy - wg grup'!$A$2:$A$145,0),MATCH(K$1,'Typy - wg grup'!$F$1:$J$1,0))="","",INDEX('Typy - wg grup'!$F$2:$J$145,MATCH($A81,'Typy - wg grup'!$A$2:$A$145,0),MATCH(K$1,'Typy - wg grup'!$F$1:$J$1,0)))</f>
        <v>QAT</v>
      </c>
      <c r="L81" s="102" t="str">
        <f>IF(INDEX('Typy - wg grup'!$F$2:$J$145,MATCH($A81,'Typy - wg grup'!$A$2:$A$145,0),MATCH(L$1,'Typy - wg grup'!$F$1:$J$1,0))="","",INDEX('Typy - wg grup'!$F$2:$J$145,MATCH($A81,'Typy - wg grup'!$A$2:$A$145,0),MATCH(L$1,'Typy - wg grup'!$F$1:$J$1,0)))</f>
        <v>QAT</v>
      </c>
      <c r="N81" s="15"/>
      <c r="P81" s="14"/>
      <c r="R81" s="15"/>
      <c r="T81" s="15"/>
      <c r="V81" s="14"/>
      <c r="X81" s="15"/>
      <c r="Z81" s="14"/>
      <c r="AB81" s="15"/>
      <c r="AD81" s="15"/>
      <c r="AF81" s="15"/>
      <c r="AH81" s="15"/>
      <c r="AJ81" s="15"/>
      <c r="AL81" s="15"/>
      <c r="AN81" s="16"/>
      <c r="AP81" s="15"/>
    </row>
    <row r="82" spans="1:42" x14ac:dyDescent="0.25">
      <c r="A82" s="19"/>
      <c r="F82" s="34"/>
      <c r="G82" s="147"/>
      <c r="H82" s="107"/>
      <c r="L82" s="162"/>
      <c r="N82" s="15"/>
      <c r="P82" s="14"/>
      <c r="R82" s="15"/>
      <c r="T82" s="15"/>
      <c r="V82" s="14"/>
      <c r="X82" s="15"/>
      <c r="Z82" s="14"/>
      <c r="AB82" s="15"/>
      <c r="AD82" s="15"/>
      <c r="AF82" s="15"/>
      <c r="AH82" s="15"/>
      <c r="AJ82" s="15"/>
      <c r="AL82" s="15"/>
      <c r="AN82" s="16"/>
      <c r="AP82" s="15"/>
    </row>
    <row r="83" spans="1:42" x14ac:dyDescent="0.25">
      <c r="A83" s="19" t="s">
        <v>33</v>
      </c>
      <c r="B83" s="4" t="s">
        <v>12</v>
      </c>
      <c r="E83" s="4" t="s">
        <v>21</v>
      </c>
      <c r="F83" s="34" t="s">
        <v>199</v>
      </c>
      <c r="G83" s="147"/>
      <c r="H83" s="101" t="str">
        <f>IF(INDEX('Typy - wg grup'!$F$2:$J$145,MATCH($A83,'Typy - wg grup'!$A$2:$A$145,0),MATCH(H$1,'Typy - wg grup'!$F$1:$J$1,0))="","",INDEX('Typy - wg grup'!$F$2:$J$145,MATCH($A83,'Typy - wg grup'!$A$2:$A$145,0),MATCH(H$1,'Typy - wg grup'!$F$1:$J$1,0)))</f>
        <v>BRA</v>
      </c>
      <c r="I83" s="98" t="str">
        <f>IF(INDEX('Typy - wg grup'!$F$2:$J$145,MATCH($A83,'Typy - wg grup'!$A$2:$A$145,0),MATCH(I$1,'Typy - wg grup'!$F$1:$J$1,0))="","",INDEX('Typy - wg grup'!$F$2:$J$145,MATCH($A83,'Typy - wg grup'!$A$2:$A$145,0),MATCH(I$1,'Typy - wg grup'!$F$1:$J$1,0)))</f>
        <v>BRA</v>
      </c>
      <c r="J83" s="98" t="str">
        <f>IF(INDEX('Typy - wg grup'!$F$2:$J$145,MATCH($A83,'Typy - wg grup'!$A$2:$A$145,0),MATCH(J$1,'Typy - wg grup'!$F$1:$J$1,0))="","",INDEX('Typy - wg grup'!$F$2:$J$145,MATCH($A83,'Typy - wg grup'!$A$2:$A$145,0),MATCH(J$1,'Typy - wg grup'!$F$1:$J$1,0)))</f>
        <v>BRA</v>
      </c>
      <c r="K83" s="98" t="str">
        <f>IF(INDEX('Typy - wg grup'!$F$2:$J$145,MATCH($A83,'Typy - wg grup'!$A$2:$A$145,0),MATCH(K$1,'Typy - wg grup'!$F$1:$J$1,0))="","",INDEX('Typy - wg grup'!$F$2:$J$145,MATCH($A83,'Typy - wg grup'!$A$2:$A$145,0),MATCH(K$1,'Typy - wg grup'!$F$1:$J$1,0)))</f>
        <v>BRA</v>
      </c>
      <c r="L83" s="102" t="str">
        <f>IF(INDEX('Typy - wg grup'!$F$2:$J$145,MATCH($A83,'Typy - wg grup'!$A$2:$A$145,0),MATCH(L$1,'Typy - wg grup'!$F$1:$J$1,0))="","",INDEX('Typy - wg grup'!$F$2:$J$145,MATCH($A83,'Typy - wg grup'!$A$2:$A$145,0),MATCH(L$1,'Typy - wg grup'!$F$1:$J$1,0)))</f>
        <v>BRA</v>
      </c>
      <c r="N83" s="15"/>
      <c r="P83" s="14"/>
      <c r="R83" s="15"/>
      <c r="T83" s="15"/>
      <c r="V83" s="14"/>
      <c r="X83" s="15"/>
      <c r="Z83" s="14"/>
      <c r="AB83" s="15"/>
      <c r="AD83" s="15"/>
      <c r="AF83" s="15"/>
      <c r="AH83" s="15"/>
      <c r="AJ83" s="15"/>
      <c r="AL83" s="15"/>
      <c r="AN83" s="16"/>
      <c r="AP83" s="15"/>
    </row>
    <row r="84" spans="1:42" x14ac:dyDescent="0.25">
      <c r="A84" s="19" t="s">
        <v>34</v>
      </c>
      <c r="B84" s="4" t="s">
        <v>12</v>
      </c>
      <c r="E84" s="4" t="s">
        <v>20</v>
      </c>
      <c r="F84" s="34" t="s">
        <v>215</v>
      </c>
      <c r="G84" s="147"/>
      <c r="H84" s="101" t="str">
        <f>IF(INDEX('Typy - wg grup'!$F$2:$J$145,MATCH($A84,'Typy - wg grup'!$A$2:$A$145,0),MATCH(H$1,'Typy - wg grup'!$F$1:$J$1,0))="","",INDEX('Typy - wg grup'!$F$2:$J$145,MATCH($A84,'Typy - wg grup'!$A$2:$A$145,0),MATCH(H$1,'Typy - wg grup'!$F$1:$J$1,0)))</f>
        <v>SCO</v>
      </c>
      <c r="I84" s="98" t="str">
        <f>IF(INDEX('Typy - wg grup'!$F$2:$J$145,MATCH($A84,'Typy - wg grup'!$A$2:$A$145,0),MATCH(I$1,'Typy - wg grup'!$F$1:$J$1,0))="","",INDEX('Typy - wg grup'!$F$2:$J$145,MATCH($A84,'Typy - wg grup'!$A$2:$A$145,0),MATCH(I$1,'Typy - wg grup'!$F$1:$J$1,0)))</f>
        <v>MAR</v>
      </c>
      <c r="J84" s="98" t="str">
        <f>IF(INDEX('Typy - wg grup'!$F$2:$J$145,MATCH($A84,'Typy - wg grup'!$A$2:$A$145,0),MATCH(J$1,'Typy - wg grup'!$F$1:$J$1,0))="","",INDEX('Typy - wg grup'!$F$2:$J$145,MATCH($A84,'Typy - wg grup'!$A$2:$A$145,0),MATCH(J$1,'Typy - wg grup'!$F$1:$J$1,0)))</f>
        <v>MAR</v>
      </c>
      <c r="K84" s="98" t="str">
        <f>IF(INDEX('Typy - wg grup'!$F$2:$J$145,MATCH($A84,'Typy - wg grup'!$A$2:$A$145,0),MATCH(K$1,'Typy - wg grup'!$F$1:$J$1,0))="","",INDEX('Typy - wg grup'!$F$2:$J$145,MATCH($A84,'Typy - wg grup'!$A$2:$A$145,0),MATCH(K$1,'Typy - wg grup'!$F$1:$J$1,0)))</f>
        <v>MAR</v>
      </c>
      <c r="L84" s="102" t="str">
        <f>IF(INDEX('Typy - wg grup'!$F$2:$J$145,MATCH($A84,'Typy - wg grup'!$A$2:$A$145,0),MATCH(L$1,'Typy - wg grup'!$F$1:$J$1,0))="","",INDEX('Typy - wg grup'!$F$2:$J$145,MATCH($A84,'Typy - wg grup'!$A$2:$A$145,0),MATCH(L$1,'Typy - wg grup'!$F$1:$J$1,0)))</f>
        <v>MAR</v>
      </c>
      <c r="N84" s="15"/>
      <c r="P84" s="14"/>
      <c r="R84" s="15"/>
      <c r="T84" s="15"/>
      <c r="V84" s="14"/>
      <c r="X84" s="15"/>
      <c r="Z84" s="14"/>
      <c r="AB84" s="15"/>
      <c r="AD84" s="15"/>
      <c r="AF84" s="15"/>
      <c r="AH84" s="15"/>
      <c r="AJ84" s="15"/>
      <c r="AL84" s="15"/>
      <c r="AN84" s="16"/>
      <c r="AP84" s="15"/>
    </row>
    <row r="85" spans="1:42" x14ac:dyDescent="0.25">
      <c r="A85" s="19" t="s">
        <v>56</v>
      </c>
      <c r="B85" s="4" t="s">
        <v>12</v>
      </c>
      <c r="E85" s="4" t="s">
        <v>54</v>
      </c>
      <c r="F85" s="34"/>
      <c r="G85" s="147"/>
      <c r="H85" s="101" t="str">
        <f>IF(INDEX('Typy - wg grup'!$F$2:$J$145,MATCH($A85,'Typy - wg grup'!$A$2:$A$145,0),MATCH(H$1,'Typy - wg grup'!$F$1:$J$1,0))="","",INDEX('Typy - wg grup'!$F$2:$J$145,MATCH($A85,'Typy - wg grup'!$A$2:$A$145,0),MATCH(H$1,'Typy - wg grup'!$F$1:$J$1,0)))</f>
        <v>MAR</v>
      </c>
      <c r="I85" s="98" t="str">
        <f>IF(INDEX('Typy - wg grup'!$F$2:$J$145,MATCH($A85,'Typy - wg grup'!$A$2:$A$145,0),MATCH(I$1,'Typy - wg grup'!$F$1:$J$1,0))="","",INDEX('Typy - wg grup'!$F$2:$J$145,MATCH($A85,'Typy - wg grup'!$A$2:$A$145,0),MATCH(I$1,'Typy - wg grup'!$F$1:$J$1,0)))</f>
        <v>SCO</v>
      </c>
      <c r="J85" s="98" t="str">
        <f>IF(INDEX('Typy - wg grup'!$F$2:$J$145,MATCH($A85,'Typy - wg grup'!$A$2:$A$145,0),MATCH(J$1,'Typy - wg grup'!$F$1:$J$1,0))="","",INDEX('Typy - wg grup'!$F$2:$J$145,MATCH($A85,'Typy - wg grup'!$A$2:$A$145,0),MATCH(J$1,'Typy - wg grup'!$F$1:$J$1,0)))</f>
        <v>SCO</v>
      </c>
      <c r="K85" s="98" t="str">
        <f>IF(INDEX('Typy - wg grup'!$F$2:$J$145,MATCH($A85,'Typy - wg grup'!$A$2:$A$145,0),MATCH(K$1,'Typy - wg grup'!$F$1:$J$1,0))="","",INDEX('Typy - wg grup'!$F$2:$J$145,MATCH($A85,'Typy - wg grup'!$A$2:$A$145,0),MATCH(K$1,'Typy - wg grup'!$F$1:$J$1,0)))</f>
        <v>SCO</v>
      </c>
      <c r="L85" s="102" t="str">
        <f>IF(INDEX('Typy - wg grup'!$F$2:$J$145,MATCH($A85,'Typy - wg grup'!$A$2:$A$145,0),MATCH(L$1,'Typy - wg grup'!$F$1:$J$1,0))="","",INDEX('Typy - wg grup'!$F$2:$J$145,MATCH($A85,'Typy - wg grup'!$A$2:$A$145,0),MATCH(L$1,'Typy - wg grup'!$F$1:$J$1,0)))</f>
        <v>SCO</v>
      </c>
      <c r="N85" s="15"/>
      <c r="P85" s="14"/>
      <c r="R85" s="15"/>
      <c r="T85" s="15"/>
      <c r="V85" s="14"/>
      <c r="X85" s="15"/>
      <c r="Z85" s="14"/>
      <c r="AB85" s="15"/>
      <c r="AD85" s="15"/>
      <c r="AF85" s="15"/>
      <c r="AH85" s="15"/>
      <c r="AJ85" s="15"/>
      <c r="AL85" s="15"/>
      <c r="AN85" s="16"/>
      <c r="AP85" s="15"/>
    </row>
    <row r="86" spans="1:42" x14ac:dyDescent="0.25">
      <c r="A86" s="19"/>
      <c r="F86" s="34"/>
      <c r="G86" s="147"/>
      <c r="H86" s="107"/>
      <c r="L86" s="162"/>
      <c r="N86" s="15"/>
      <c r="P86" s="14"/>
      <c r="R86" s="15"/>
      <c r="T86" s="15"/>
      <c r="V86" s="14"/>
      <c r="X86" s="15"/>
      <c r="Z86" s="14"/>
      <c r="AB86" s="15"/>
      <c r="AD86" s="15"/>
      <c r="AF86" s="15"/>
      <c r="AH86" s="15"/>
      <c r="AJ86" s="15"/>
      <c r="AL86" s="15"/>
      <c r="AN86" s="16"/>
      <c r="AP86" s="15"/>
    </row>
    <row r="87" spans="1:42" x14ac:dyDescent="0.25">
      <c r="A87" s="19" t="s">
        <v>35</v>
      </c>
      <c r="B87" s="4" t="s">
        <v>13</v>
      </c>
      <c r="E87" s="4" t="s">
        <v>21</v>
      </c>
      <c r="F87" s="34" t="s">
        <v>201</v>
      </c>
      <c r="G87" s="147"/>
      <c r="H87" s="101" t="str">
        <f>IF(INDEX('Typy - wg grup'!$F$2:$J$145,MATCH($A87,'Typy - wg grup'!$A$2:$A$145,0),MATCH(H$1,'Typy - wg grup'!$F$1:$J$1,0))="","",INDEX('Typy - wg grup'!$F$2:$J$145,MATCH($A87,'Typy - wg grup'!$A$2:$A$145,0),MATCH(H$1,'Typy - wg grup'!$F$1:$J$1,0)))</f>
        <v>USA</v>
      </c>
      <c r="I87" s="98" t="str">
        <f>IF(INDEX('Typy - wg grup'!$F$2:$J$145,MATCH($A87,'Typy - wg grup'!$A$2:$A$145,0),MATCH(I$1,'Typy - wg grup'!$F$1:$J$1,0))="","",INDEX('Typy - wg grup'!$F$2:$J$145,MATCH($A87,'Typy - wg grup'!$A$2:$A$145,0),MATCH(I$1,'Typy - wg grup'!$F$1:$J$1,0)))</f>
        <v>USA</v>
      </c>
      <c r="J87" s="98" t="str">
        <f>IF(INDEX('Typy - wg grup'!$F$2:$J$145,MATCH($A87,'Typy - wg grup'!$A$2:$A$145,0),MATCH(J$1,'Typy - wg grup'!$F$1:$J$1,0))="","",INDEX('Typy - wg grup'!$F$2:$J$145,MATCH($A87,'Typy - wg grup'!$A$2:$A$145,0),MATCH(J$1,'Typy - wg grup'!$F$1:$J$1,0)))</f>
        <v>USA</v>
      </c>
      <c r="K87" s="98" t="str">
        <f>IF(INDEX('Typy - wg grup'!$F$2:$J$145,MATCH($A87,'Typy - wg grup'!$A$2:$A$145,0),MATCH(K$1,'Typy - wg grup'!$F$1:$J$1,0))="","",INDEX('Typy - wg grup'!$F$2:$J$145,MATCH($A87,'Typy - wg grup'!$A$2:$A$145,0),MATCH(K$1,'Typy - wg grup'!$F$1:$J$1,0)))</f>
        <v>USA</v>
      </c>
      <c r="L87" s="102" t="str">
        <f>IF(INDEX('Typy - wg grup'!$F$2:$J$145,MATCH($A87,'Typy - wg grup'!$A$2:$A$145,0),MATCH(L$1,'Typy - wg grup'!$F$1:$J$1,0))="","",INDEX('Typy - wg grup'!$F$2:$J$145,MATCH($A87,'Typy - wg grup'!$A$2:$A$145,0),MATCH(L$1,'Typy - wg grup'!$F$1:$J$1,0)))</f>
        <v>USA</v>
      </c>
      <c r="N87" s="15"/>
      <c r="P87" s="14"/>
      <c r="R87" s="15"/>
      <c r="T87" s="15"/>
      <c r="V87" s="14"/>
      <c r="X87" s="15"/>
      <c r="Z87" s="14"/>
      <c r="AB87" s="15"/>
      <c r="AD87" s="15"/>
      <c r="AF87" s="15"/>
      <c r="AH87" s="15"/>
      <c r="AJ87" s="15"/>
      <c r="AL87" s="15"/>
      <c r="AN87" s="16"/>
      <c r="AP87" s="15"/>
    </row>
    <row r="88" spans="1:42" x14ac:dyDescent="0.25">
      <c r="A88" s="19" t="s">
        <v>36</v>
      </c>
      <c r="B88" s="4" t="s">
        <v>13</v>
      </c>
      <c r="E88" s="4" t="s">
        <v>20</v>
      </c>
      <c r="F88" s="34" t="s">
        <v>239</v>
      </c>
      <c r="G88" s="147"/>
      <c r="H88" s="101" t="str">
        <f>IF(INDEX('Typy - wg grup'!$F$2:$J$145,MATCH($A88,'Typy - wg grup'!$A$2:$A$145,0),MATCH(H$1,'Typy - wg grup'!$F$1:$J$1,0))="","",INDEX('Typy - wg grup'!$F$2:$J$145,MATCH($A88,'Typy - wg grup'!$A$2:$A$145,0),MATCH(H$1,'Typy - wg grup'!$F$1:$J$1,0)))</f>
        <v>TUR</v>
      </c>
      <c r="I88" s="98" t="str">
        <f>IF(INDEX('Typy - wg grup'!$F$2:$J$145,MATCH($A88,'Typy - wg grup'!$A$2:$A$145,0),MATCH(I$1,'Typy - wg grup'!$F$1:$J$1,0))="","",INDEX('Typy - wg grup'!$F$2:$J$145,MATCH($A88,'Typy - wg grup'!$A$2:$A$145,0),MATCH(I$1,'Typy - wg grup'!$F$1:$J$1,0)))</f>
        <v>TUR</v>
      </c>
      <c r="J88" s="98" t="str">
        <f>IF(INDEX('Typy - wg grup'!$F$2:$J$145,MATCH($A88,'Typy - wg grup'!$A$2:$A$145,0),MATCH(J$1,'Typy - wg grup'!$F$1:$J$1,0))="","",INDEX('Typy - wg grup'!$F$2:$J$145,MATCH($A88,'Typy - wg grup'!$A$2:$A$145,0),MATCH(J$1,'Typy - wg grup'!$F$1:$J$1,0)))</f>
        <v>TUR</v>
      </c>
      <c r="K88" s="98" t="str">
        <f>IF(INDEX('Typy - wg grup'!$F$2:$J$145,MATCH($A88,'Typy - wg grup'!$A$2:$A$145,0),MATCH(K$1,'Typy - wg grup'!$F$1:$J$1,0))="","",INDEX('Typy - wg grup'!$F$2:$J$145,MATCH($A88,'Typy - wg grup'!$A$2:$A$145,0),MATCH(K$1,'Typy - wg grup'!$F$1:$J$1,0)))</f>
        <v>TUR</v>
      </c>
      <c r="L88" s="102" t="str">
        <f>IF(INDEX('Typy - wg grup'!$F$2:$J$145,MATCH($A88,'Typy - wg grup'!$A$2:$A$145,0),MATCH(L$1,'Typy - wg grup'!$F$1:$J$1,0))="","",INDEX('Typy - wg grup'!$F$2:$J$145,MATCH($A88,'Typy - wg grup'!$A$2:$A$145,0),MATCH(L$1,'Typy - wg grup'!$F$1:$J$1,0)))</f>
        <v>TUR</v>
      </c>
      <c r="N88" s="15"/>
      <c r="P88" s="14"/>
      <c r="R88" s="15"/>
      <c r="T88" s="15"/>
      <c r="V88" s="14"/>
      <c r="X88" s="15"/>
      <c r="Z88" s="14"/>
      <c r="AB88" s="15"/>
      <c r="AD88" s="15"/>
      <c r="AF88" s="15"/>
      <c r="AH88" s="15"/>
      <c r="AJ88" s="15"/>
      <c r="AL88" s="15"/>
      <c r="AN88" s="16"/>
      <c r="AP88" s="15"/>
    </row>
    <row r="89" spans="1:42" x14ac:dyDescent="0.25">
      <c r="A89" s="19" t="s">
        <v>57</v>
      </c>
      <c r="B89" s="4" t="s">
        <v>13</v>
      </c>
      <c r="E89" s="4" t="s">
        <v>54</v>
      </c>
      <c r="F89" s="34" t="s">
        <v>222</v>
      </c>
      <c r="G89" s="147"/>
      <c r="H89" s="101" t="str">
        <f>IF(INDEX('Typy - wg grup'!$F$2:$J$145,MATCH($A89,'Typy - wg grup'!$A$2:$A$145,0),MATCH(H$1,'Typy - wg grup'!$F$1:$J$1,0))="","",INDEX('Typy - wg grup'!$F$2:$J$145,MATCH($A89,'Typy - wg grup'!$A$2:$A$145,0),MATCH(H$1,'Typy - wg grup'!$F$1:$J$1,0)))</f>
        <v>PAR</v>
      </c>
      <c r="I89" s="98" t="str">
        <f>IF(INDEX('Typy - wg grup'!$F$2:$J$145,MATCH($A89,'Typy - wg grup'!$A$2:$A$145,0),MATCH(I$1,'Typy - wg grup'!$F$1:$J$1,0))="","",INDEX('Typy - wg grup'!$F$2:$J$145,MATCH($A89,'Typy - wg grup'!$A$2:$A$145,0),MATCH(I$1,'Typy - wg grup'!$F$1:$J$1,0)))</f>
        <v/>
      </c>
      <c r="J89" s="98" t="str">
        <f>IF(INDEX('Typy - wg grup'!$F$2:$J$145,MATCH($A89,'Typy - wg grup'!$A$2:$A$145,0),MATCH(J$1,'Typy - wg grup'!$F$1:$J$1,0))="","",INDEX('Typy - wg grup'!$F$2:$J$145,MATCH($A89,'Typy - wg grup'!$A$2:$A$145,0),MATCH(J$1,'Typy - wg grup'!$F$1:$J$1,0)))</f>
        <v>PAR</v>
      </c>
      <c r="K89" s="98" t="str">
        <f>IF(INDEX('Typy - wg grup'!$F$2:$J$145,MATCH($A89,'Typy - wg grup'!$A$2:$A$145,0),MATCH(K$1,'Typy - wg grup'!$F$1:$J$1,0))="","",INDEX('Typy - wg grup'!$F$2:$J$145,MATCH($A89,'Typy - wg grup'!$A$2:$A$145,0),MATCH(K$1,'Typy - wg grup'!$F$1:$J$1,0)))</f>
        <v>PAR</v>
      </c>
      <c r="L89" s="102" t="str">
        <f>IF(INDEX('Typy - wg grup'!$F$2:$J$145,MATCH($A89,'Typy - wg grup'!$A$2:$A$145,0),MATCH(L$1,'Typy - wg grup'!$F$1:$J$1,0))="","",INDEX('Typy - wg grup'!$F$2:$J$145,MATCH($A89,'Typy - wg grup'!$A$2:$A$145,0),MATCH(L$1,'Typy - wg grup'!$F$1:$J$1,0)))</f>
        <v>PAR</v>
      </c>
      <c r="N89" s="15"/>
      <c r="P89" s="14"/>
      <c r="R89" s="15"/>
      <c r="T89" s="15"/>
      <c r="V89" s="14"/>
      <c r="X89" s="15"/>
      <c r="Z89" s="14"/>
      <c r="AB89" s="15"/>
      <c r="AD89" s="15"/>
      <c r="AF89" s="15"/>
      <c r="AH89" s="15"/>
      <c r="AJ89" s="15"/>
      <c r="AL89" s="15"/>
      <c r="AN89" s="16"/>
      <c r="AP89" s="15"/>
    </row>
    <row r="90" spans="1:42" x14ac:dyDescent="0.25">
      <c r="A90" s="19"/>
      <c r="F90" s="34"/>
      <c r="G90" s="147"/>
      <c r="H90" s="107"/>
      <c r="L90" s="162"/>
      <c r="N90" s="15"/>
      <c r="P90" s="14"/>
      <c r="R90" s="15"/>
      <c r="T90" s="15"/>
      <c r="V90" s="14"/>
      <c r="X90" s="15"/>
      <c r="Z90" s="14"/>
      <c r="AB90" s="15"/>
      <c r="AD90" s="15"/>
      <c r="AF90" s="15"/>
      <c r="AH90" s="15"/>
      <c r="AJ90" s="15"/>
      <c r="AL90" s="15"/>
      <c r="AN90" s="16"/>
      <c r="AP90" s="15"/>
    </row>
    <row r="91" spans="1:42" x14ac:dyDescent="0.25">
      <c r="A91" s="19" t="s">
        <v>37</v>
      </c>
      <c r="B91" s="4" t="s">
        <v>27</v>
      </c>
      <c r="E91" s="4" t="s">
        <v>21</v>
      </c>
      <c r="F91" s="34" t="s">
        <v>72</v>
      </c>
      <c r="G91" s="147"/>
      <c r="H91" s="101" t="str">
        <f>IF(INDEX('Typy - wg grup'!$F$2:$J$145,MATCH($A91,'Typy - wg grup'!$A$2:$A$145,0),MATCH(H$1,'Typy - wg grup'!$F$1:$J$1,0))="","",INDEX('Typy - wg grup'!$F$2:$J$145,MATCH($A91,'Typy - wg grup'!$A$2:$A$145,0),MATCH(H$1,'Typy - wg grup'!$F$1:$J$1,0)))</f>
        <v>GER</v>
      </c>
      <c r="I91" s="98" t="str">
        <f>IF(INDEX('Typy - wg grup'!$F$2:$J$145,MATCH($A91,'Typy - wg grup'!$A$2:$A$145,0),MATCH(I$1,'Typy - wg grup'!$F$1:$J$1,0))="","",INDEX('Typy - wg grup'!$F$2:$J$145,MATCH($A91,'Typy - wg grup'!$A$2:$A$145,0),MATCH(I$1,'Typy - wg grup'!$F$1:$J$1,0)))</f>
        <v>GER</v>
      </c>
      <c r="J91" s="98" t="str">
        <f>IF(INDEX('Typy - wg grup'!$F$2:$J$145,MATCH($A91,'Typy - wg grup'!$A$2:$A$145,0),MATCH(J$1,'Typy - wg grup'!$F$1:$J$1,0))="","",INDEX('Typy - wg grup'!$F$2:$J$145,MATCH($A91,'Typy - wg grup'!$A$2:$A$145,0),MATCH(J$1,'Typy - wg grup'!$F$1:$J$1,0)))</f>
        <v>GER</v>
      </c>
      <c r="K91" s="98" t="str">
        <f>IF(INDEX('Typy - wg grup'!$F$2:$J$145,MATCH($A91,'Typy - wg grup'!$A$2:$A$145,0),MATCH(K$1,'Typy - wg grup'!$F$1:$J$1,0))="","",INDEX('Typy - wg grup'!$F$2:$J$145,MATCH($A91,'Typy - wg grup'!$A$2:$A$145,0),MATCH(K$1,'Typy - wg grup'!$F$1:$J$1,0)))</f>
        <v>GER</v>
      </c>
      <c r="L91" s="102" t="str">
        <f>IF(INDEX('Typy - wg grup'!$F$2:$J$145,MATCH($A91,'Typy - wg grup'!$A$2:$A$145,0),MATCH(L$1,'Typy - wg grup'!$F$1:$J$1,0))="","",INDEX('Typy - wg grup'!$F$2:$J$145,MATCH($A91,'Typy - wg grup'!$A$2:$A$145,0),MATCH(L$1,'Typy - wg grup'!$F$1:$J$1,0)))</f>
        <v>GER</v>
      </c>
      <c r="N91" s="15"/>
      <c r="P91" s="14"/>
      <c r="R91" s="15"/>
      <c r="T91" s="15"/>
      <c r="V91" s="14"/>
      <c r="X91" s="15"/>
      <c r="Z91" s="14"/>
      <c r="AB91" s="15"/>
      <c r="AD91" s="15"/>
      <c r="AF91" s="15"/>
      <c r="AH91" s="15"/>
      <c r="AJ91" s="15"/>
      <c r="AL91" s="15"/>
      <c r="AN91" s="16"/>
      <c r="AP91" s="15"/>
    </row>
    <row r="92" spans="1:42" x14ac:dyDescent="0.25">
      <c r="A92" s="19" t="s">
        <v>38</v>
      </c>
      <c r="B92" s="4" t="s">
        <v>27</v>
      </c>
      <c r="E92" s="4" t="s">
        <v>20</v>
      </c>
      <c r="F92" s="34" t="s">
        <v>217</v>
      </c>
      <c r="G92" s="147"/>
      <c r="H92" s="101" t="str">
        <f>IF(INDEX('Typy - wg grup'!$F$2:$J$145,MATCH($A92,'Typy - wg grup'!$A$2:$A$145,0),MATCH(H$1,'Typy - wg grup'!$F$1:$J$1,0))="","",INDEX('Typy - wg grup'!$F$2:$J$145,MATCH($A92,'Typy - wg grup'!$A$2:$A$145,0),MATCH(H$1,'Typy - wg grup'!$F$1:$J$1,0)))</f>
        <v>ECU</v>
      </c>
      <c r="I92" s="98" t="str">
        <f>IF(INDEX('Typy - wg grup'!$F$2:$J$145,MATCH($A92,'Typy - wg grup'!$A$2:$A$145,0),MATCH(I$1,'Typy - wg grup'!$F$1:$J$1,0))="","",INDEX('Typy - wg grup'!$F$2:$J$145,MATCH($A92,'Typy - wg grup'!$A$2:$A$145,0),MATCH(I$1,'Typy - wg grup'!$F$1:$J$1,0)))</f>
        <v>ECU</v>
      </c>
      <c r="J92" s="98" t="str">
        <f>IF(INDEX('Typy - wg grup'!$F$2:$J$145,MATCH($A92,'Typy - wg grup'!$A$2:$A$145,0),MATCH(J$1,'Typy - wg grup'!$F$1:$J$1,0))="","",INDEX('Typy - wg grup'!$F$2:$J$145,MATCH($A92,'Typy - wg grup'!$A$2:$A$145,0),MATCH(J$1,'Typy - wg grup'!$F$1:$J$1,0)))</f>
        <v>CIV</v>
      </c>
      <c r="K92" s="98" t="str">
        <f>IF(INDEX('Typy - wg grup'!$F$2:$J$145,MATCH($A92,'Typy - wg grup'!$A$2:$A$145,0),MATCH(K$1,'Typy - wg grup'!$F$1:$J$1,0))="","",INDEX('Typy - wg grup'!$F$2:$J$145,MATCH($A92,'Typy - wg grup'!$A$2:$A$145,0),MATCH(K$1,'Typy - wg grup'!$F$1:$J$1,0)))</f>
        <v>CIV</v>
      </c>
      <c r="L92" s="102" t="str">
        <f>IF(INDEX('Typy - wg grup'!$F$2:$J$145,MATCH($A92,'Typy - wg grup'!$A$2:$A$145,0),MATCH(L$1,'Typy - wg grup'!$F$1:$J$1,0))="","",INDEX('Typy - wg grup'!$F$2:$J$145,MATCH($A92,'Typy - wg grup'!$A$2:$A$145,0),MATCH(L$1,'Typy - wg grup'!$F$1:$J$1,0)))</f>
        <v>ECU</v>
      </c>
      <c r="N92" s="15"/>
      <c r="P92" s="14"/>
      <c r="R92" s="15"/>
      <c r="T92" s="15"/>
      <c r="V92" s="14"/>
      <c r="X92" s="15"/>
      <c r="Z92" s="14"/>
      <c r="AB92" s="15"/>
      <c r="AD92" s="15"/>
      <c r="AF92" s="15"/>
      <c r="AH92" s="15"/>
      <c r="AJ92" s="15"/>
      <c r="AL92" s="15"/>
      <c r="AN92" s="16"/>
      <c r="AP92" s="15"/>
    </row>
    <row r="93" spans="1:42" x14ac:dyDescent="0.25">
      <c r="A93" s="19" t="s">
        <v>58</v>
      </c>
      <c r="B93" s="4" t="s">
        <v>27</v>
      </c>
      <c r="E93" s="4" t="s">
        <v>54</v>
      </c>
      <c r="F93" s="34" t="s">
        <v>202</v>
      </c>
      <c r="G93" s="147"/>
      <c r="H93" s="101" t="str">
        <f>IF(INDEX('Typy - wg grup'!$F$2:$J$145,MATCH($A93,'Typy - wg grup'!$A$2:$A$145,0),MATCH(H$1,'Typy - wg grup'!$F$1:$J$1,0))="","",INDEX('Typy - wg grup'!$F$2:$J$145,MATCH($A93,'Typy - wg grup'!$A$2:$A$145,0),MATCH(H$1,'Typy - wg grup'!$F$1:$J$1,0)))</f>
        <v>CIV</v>
      </c>
      <c r="I93" s="98" t="str">
        <f>IF(INDEX('Typy - wg grup'!$F$2:$J$145,MATCH($A93,'Typy - wg grup'!$A$2:$A$145,0),MATCH(I$1,'Typy - wg grup'!$F$1:$J$1,0))="","",INDEX('Typy - wg grup'!$F$2:$J$145,MATCH($A93,'Typy - wg grup'!$A$2:$A$145,0),MATCH(I$1,'Typy - wg grup'!$F$1:$J$1,0)))</f>
        <v/>
      </c>
      <c r="J93" s="98" t="str">
        <f>IF(INDEX('Typy - wg grup'!$F$2:$J$145,MATCH($A93,'Typy - wg grup'!$A$2:$A$145,0),MATCH(J$1,'Typy - wg grup'!$F$1:$J$1,0))="","",INDEX('Typy - wg grup'!$F$2:$J$145,MATCH($A93,'Typy - wg grup'!$A$2:$A$145,0),MATCH(J$1,'Typy - wg grup'!$F$1:$J$1,0)))</f>
        <v>ECU</v>
      </c>
      <c r="K93" s="98" t="str">
        <f>IF(INDEX('Typy - wg grup'!$F$2:$J$145,MATCH($A93,'Typy - wg grup'!$A$2:$A$145,0),MATCH(K$1,'Typy - wg grup'!$F$1:$J$1,0))="","",INDEX('Typy - wg grup'!$F$2:$J$145,MATCH($A93,'Typy - wg grup'!$A$2:$A$145,0),MATCH(K$1,'Typy - wg grup'!$F$1:$J$1,0)))</f>
        <v>ECU</v>
      </c>
      <c r="L93" s="102" t="str">
        <f>IF(INDEX('Typy - wg grup'!$F$2:$J$145,MATCH($A93,'Typy - wg grup'!$A$2:$A$145,0),MATCH(L$1,'Typy - wg grup'!$F$1:$J$1,0))="","",INDEX('Typy - wg grup'!$F$2:$J$145,MATCH($A93,'Typy - wg grup'!$A$2:$A$145,0),MATCH(L$1,'Typy - wg grup'!$F$1:$J$1,0)))</f>
        <v>CIV</v>
      </c>
      <c r="N93" s="15"/>
      <c r="P93" s="14"/>
      <c r="R93" s="15"/>
      <c r="T93" s="15"/>
      <c r="V93" s="14"/>
      <c r="X93" s="15"/>
      <c r="Z93" s="14"/>
      <c r="AB93" s="15"/>
      <c r="AD93" s="15"/>
      <c r="AF93" s="15"/>
      <c r="AH93" s="15"/>
      <c r="AJ93" s="15"/>
      <c r="AL93" s="15"/>
      <c r="AN93" s="16"/>
      <c r="AP93" s="15"/>
    </row>
    <row r="94" spans="1:42" x14ac:dyDescent="0.25">
      <c r="A94" s="19"/>
      <c r="F94" s="34"/>
      <c r="G94" s="147"/>
      <c r="H94" s="107"/>
      <c r="L94" s="162"/>
      <c r="N94" s="15"/>
      <c r="P94" s="14"/>
      <c r="R94" s="15"/>
      <c r="T94" s="15"/>
      <c r="V94" s="14"/>
      <c r="X94" s="15"/>
      <c r="Z94" s="14"/>
      <c r="AB94" s="15"/>
      <c r="AD94" s="15"/>
      <c r="AF94" s="15"/>
      <c r="AH94" s="15"/>
      <c r="AJ94" s="15"/>
      <c r="AL94" s="15"/>
      <c r="AN94" s="16"/>
      <c r="AP94" s="15"/>
    </row>
    <row r="95" spans="1:42" x14ac:dyDescent="0.25">
      <c r="A95" s="19" t="s">
        <v>39</v>
      </c>
      <c r="B95" s="4" t="s">
        <v>28</v>
      </c>
      <c r="E95" s="4" t="s">
        <v>21</v>
      </c>
      <c r="F95" s="34" t="s">
        <v>77</v>
      </c>
      <c r="G95" s="147"/>
      <c r="H95" s="101" t="str">
        <f>IF(INDEX('Typy - wg grup'!$F$2:$J$145,MATCH($A95,'Typy - wg grup'!$A$2:$A$145,0),MATCH(H$1,'Typy - wg grup'!$F$1:$J$1,0))="","",INDEX('Typy - wg grup'!$F$2:$J$145,MATCH($A95,'Typy - wg grup'!$A$2:$A$145,0),MATCH(H$1,'Typy - wg grup'!$F$1:$J$1,0)))</f>
        <v>NED</v>
      </c>
      <c r="I95" s="98" t="str">
        <f>IF(INDEX('Typy - wg grup'!$F$2:$J$145,MATCH($A95,'Typy - wg grup'!$A$2:$A$145,0),MATCH(I$1,'Typy - wg grup'!$F$1:$J$1,0))="","",INDEX('Typy - wg grup'!$F$2:$J$145,MATCH($A95,'Typy - wg grup'!$A$2:$A$145,0),MATCH(I$1,'Typy - wg grup'!$F$1:$J$1,0)))</f>
        <v>NED</v>
      </c>
      <c r="J95" s="98" t="str">
        <f>IF(INDEX('Typy - wg grup'!$F$2:$J$145,MATCH($A95,'Typy - wg grup'!$A$2:$A$145,0),MATCH(J$1,'Typy - wg grup'!$F$1:$J$1,0))="","",INDEX('Typy - wg grup'!$F$2:$J$145,MATCH($A95,'Typy - wg grup'!$A$2:$A$145,0),MATCH(J$1,'Typy - wg grup'!$F$1:$J$1,0)))</f>
        <v>NED</v>
      </c>
      <c r="K95" s="98" t="str">
        <f>IF(INDEX('Typy - wg grup'!$F$2:$J$145,MATCH($A95,'Typy - wg grup'!$A$2:$A$145,0),MATCH(K$1,'Typy - wg grup'!$F$1:$J$1,0))="","",INDEX('Typy - wg grup'!$F$2:$J$145,MATCH($A95,'Typy - wg grup'!$A$2:$A$145,0),MATCH(K$1,'Typy - wg grup'!$F$1:$J$1,0)))</f>
        <v>NED</v>
      </c>
      <c r="L95" s="102" t="str">
        <f>IF(INDEX('Typy - wg grup'!$F$2:$J$145,MATCH($A95,'Typy - wg grup'!$A$2:$A$145,0),MATCH(L$1,'Typy - wg grup'!$F$1:$J$1,0))="","",INDEX('Typy - wg grup'!$F$2:$J$145,MATCH($A95,'Typy - wg grup'!$A$2:$A$145,0),MATCH(L$1,'Typy - wg grup'!$F$1:$J$1,0)))</f>
        <v>NED</v>
      </c>
      <c r="N95" s="15"/>
      <c r="P95" s="14"/>
      <c r="R95" s="15"/>
      <c r="T95" s="15"/>
      <c r="V95" s="14"/>
      <c r="X95" s="15"/>
      <c r="Z95" s="14"/>
      <c r="AB95" s="15"/>
      <c r="AD95" s="15"/>
      <c r="AF95" s="15"/>
      <c r="AH95" s="15"/>
      <c r="AJ95" s="15"/>
      <c r="AL95" s="15"/>
      <c r="AN95" s="16"/>
      <c r="AP95" s="15"/>
    </row>
    <row r="96" spans="1:42" x14ac:dyDescent="0.25">
      <c r="A96" s="19" t="s">
        <v>40</v>
      </c>
      <c r="B96" s="4" t="s">
        <v>28</v>
      </c>
      <c r="E96" s="4" t="s">
        <v>20</v>
      </c>
      <c r="F96" s="34" t="s">
        <v>204</v>
      </c>
      <c r="G96" s="147"/>
      <c r="H96" s="101" t="str">
        <f>IF(INDEX('Typy - wg grup'!$F$2:$J$145,MATCH($A96,'Typy - wg grup'!$A$2:$A$145,0),MATCH(H$1,'Typy - wg grup'!$F$1:$J$1,0))="","",INDEX('Typy - wg grup'!$F$2:$J$145,MATCH($A96,'Typy - wg grup'!$A$2:$A$145,0),MATCH(H$1,'Typy - wg grup'!$F$1:$J$1,0)))</f>
        <v>JPN</v>
      </c>
      <c r="I96" s="98" t="str">
        <f>IF(INDEX('Typy - wg grup'!$F$2:$J$145,MATCH($A96,'Typy - wg grup'!$A$2:$A$145,0),MATCH(I$1,'Typy - wg grup'!$F$1:$J$1,0))="","",INDEX('Typy - wg grup'!$F$2:$J$145,MATCH($A96,'Typy - wg grup'!$A$2:$A$145,0),MATCH(I$1,'Typy - wg grup'!$F$1:$J$1,0)))</f>
        <v>SWE</v>
      </c>
      <c r="J96" s="98" t="str">
        <f>IF(INDEX('Typy - wg grup'!$F$2:$J$145,MATCH($A96,'Typy - wg grup'!$A$2:$A$145,0),MATCH(J$1,'Typy - wg grup'!$F$1:$J$1,0))="","",INDEX('Typy - wg grup'!$F$2:$J$145,MATCH($A96,'Typy - wg grup'!$A$2:$A$145,0),MATCH(J$1,'Typy - wg grup'!$F$1:$J$1,0)))</f>
        <v>SWE</v>
      </c>
      <c r="K96" s="98" t="str">
        <f>IF(INDEX('Typy - wg grup'!$F$2:$J$145,MATCH($A96,'Typy - wg grup'!$A$2:$A$145,0),MATCH(K$1,'Typy - wg grup'!$F$1:$J$1,0))="","",INDEX('Typy - wg grup'!$F$2:$J$145,MATCH($A96,'Typy - wg grup'!$A$2:$A$145,0),MATCH(K$1,'Typy - wg grup'!$F$1:$J$1,0)))</f>
        <v>SWE</v>
      </c>
      <c r="L96" s="102" t="str">
        <f>IF(INDEX('Typy - wg grup'!$F$2:$J$145,MATCH($A96,'Typy - wg grup'!$A$2:$A$145,0),MATCH(L$1,'Typy - wg grup'!$F$1:$J$1,0))="","",INDEX('Typy - wg grup'!$F$2:$J$145,MATCH($A96,'Typy - wg grup'!$A$2:$A$145,0),MATCH(L$1,'Typy - wg grup'!$F$1:$J$1,0)))</f>
        <v>SWE</v>
      </c>
      <c r="N96" s="15"/>
      <c r="P96" s="14"/>
      <c r="R96" s="15"/>
      <c r="T96" s="15"/>
      <c r="V96" s="14"/>
      <c r="X96" s="15"/>
      <c r="Z96" s="14"/>
      <c r="AB96" s="15"/>
      <c r="AD96" s="15"/>
      <c r="AF96" s="15"/>
      <c r="AH96" s="15"/>
      <c r="AJ96" s="15"/>
      <c r="AL96" s="15"/>
      <c r="AN96" s="16"/>
      <c r="AP96" s="15"/>
    </row>
    <row r="97" spans="1:42" x14ac:dyDescent="0.25">
      <c r="A97" s="19" t="s">
        <v>59</v>
      </c>
      <c r="B97" s="4" t="s">
        <v>28</v>
      </c>
      <c r="E97" s="4" t="s">
        <v>54</v>
      </c>
      <c r="F97" s="34" t="s">
        <v>203</v>
      </c>
      <c r="G97" s="147"/>
      <c r="H97" s="101" t="str">
        <f>IF(INDEX('Typy - wg grup'!$F$2:$J$145,MATCH($A97,'Typy - wg grup'!$A$2:$A$145,0),MATCH(H$1,'Typy - wg grup'!$F$1:$J$1,0))="","",INDEX('Typy - wg grup'!$F$2:$J$145,MATCH($A97,'Typy - wg grup'!$A$2:$A$145,0),MATCH(H$1,'Typy - wg grup'!$F$1:$J$1,0)))</f>
        <v>SWE</v>
      </c>
      <c r="I97" s="98" t="str">
        <f>IF(INDEX('Typy - wg grup'!$F$2:$J$145,MATCH($A97,'Typy - wg grup'!$A$2:$A$145,0),MATCH(I$1,'Typy - wg grup'!$F$1:$J$1,0))="","",INDEX('Typy - wg grup'!$F$2:$J$145,MATCH($A97,'Typy - wg grup'!$A$2:$A$145,0),MATCH(I$1,'Typy - wg grup'!$F$1:$J$1,0)))</f>
        <v>JPN</v>
      </c>
      <c r="J97" s="98" t="str">
        <f>IF(INDEX('Typy - wg grup'!$F$2:$J$145,MATCH($A97,'Typy - wg grup'!$A$2:$A$145,0),MATCH(J$1,'Typy - wg grup'!$F$1:$J$1,0))="","",INDEX('Typy - wg grup'!$F$2:$J$145,MATCH($A97,'Typy - wg grup'!$A$2:$A$145,0),MATCH(J$1,'Typy - wg grup'!$F$1:$J$1,0)))</f>
        <v>JPN</v>
      </c>
      <c r="K97" s="98" t="str">
        <f>IF(INDEX('Typy - wg grup'!$F$2:$J$145,MATCH($A97,'Typy - wg grup'!$A$2:$A$145,0),MATCH(K$1,'Typy - wg grup'!$F$1:$J$1,0))="","",INDEX('Typy - wg grup'!$F$2:$J$145,MATCH($A97,'Typy - wg grup'!$A$2:$A$145,0),MATCH(K$1,'Typy - wg grup'!$F$1:$J$1,0)))</f>
        <v>JPN</v>
      </c>
      <c r="L97" s="102" t="str">
        <f>IF(INDEX('Typy - wg grup'!$F$2:$J$145,MATCH($A97,'Typy - wg grup'!$A$2:$A$145,0),MATCH(L$1,'Typy - wg grup'!$F$1:$J$1,0))="","",INDEX('Typy - wg grup'!$F$2:$J$145,MATCH($A97,'Typy - wg grup'!$A$2:$A$145,0),MATCH(L$1,'Typy - wg grup'!$F$1:$J$1,0)))</f>
        <v>JPN</v>
      </c>
      <c r="N97" s="15"/>
      <c r="P97" s="14"/>
      <c r="R97" s="15"/>
      <c r="T97" s="15"/>
      <c r="V97" s="14"/>
      <c r="X97" s="15"/>
      <c r="Z97" s="14"/>
      <c r="AB97" s="15"/>
      <c r="AD97" s="15"/>
      <c r="AF97" s="15"/>
      <c r="AH97" s="15"/>
      <c r="AJ97" s="15"/>
      <c r="AL97" s="15"/>
      <c r="AN97" s="16"/>
      <c r="AP97" s="15"/>
    </row>
    <row r="98" spans="1:42" x14ac:dyDescent="0.25">
      <c r="A98" s="19"/>
      <c r="F98" s="34"/>
      <c r="G98" s="147"/>
      <c r="H98" s="107"/>
      <c r="L98" s="162"/>
      <c r="N98" s="15"/>
      <c r="P98" s="14"/>
      <c r="R98" s="15"/>
      <c r="T98" s="15"/>
      <c r="V98" s="14"/>
      <c r="X98" s="15"/>
      <c r="Z98" s="14"/>
      <c r="AB98" s="15"/>
      <c r="AD98" s="15"/>
      <c r="AF98" s="15"/>
      <c r="AH98" s="15"/>
      <c r="AJ98" s="15"/>
      <c r="AL98" s="15"/>
      <c r="AN98" s="16"/>
      <c r="AP98" s="15"/>
    </row>
    <row r="99" spans="1:42" x14ac:dyDescent="0.25">
      <c r="A99" s="19" t="s">
        <v>89</v>
      </c>
      <c r="B99" s="4" t="s">
        <v>115</v>
      </c>
      <c r="E99" s="4" t="s">
        <v>21</v>
      </c>
      <c r="F99" s="34" t="s">
        <v>79</v>
      </c>
      <c r="G99" s="147"/>
      <c r="H99" s="101" t="str">
        <f>IF(INDEX('Typy - wg grup'!$F$2:$J$145,MATCH($A99,'Typy - wg grup'!$A$2:$A$145,0),MATCH(H$1,'Typy - wg grup'!$F$1:$J$1,0))="","",INDEX('Typy - wg grup'!$F$2:$J$145,MATCH($A99,'Typy - wg grup'!$A$2:$A$145,0),MATCH(H$1,'Typy - wg grup'!$F$1:$J$1,0)))</f>
        <v>BEL</v>
      </c>
      <c r="I99" s="98" t="str">
        <f>IF(INDEX('Typy - wg grup'!$F$2:$J$145,MATCH($A99,'Typy - wg grup'!$A$2:$A$145,0),MATCH(I$1,'Typy - wg grup'!$F$1:$J$1,0))="","",INDEX('Typy - wg grup'!$F$2:$J$145,MATCH($A99,'Typy - wg grup'!$A$2:$A$145,0),MATCH(I$1,'Typy - wg grup'!$F$1:$J$1,0)))</f>
        <v>BEL</v>
      </c>
      <c r="J99" s="98" t="str">
        <f>IF(INDEX('Typy - wg grup'!$F$2:$J$145,MATCH($A99,'Typy - wg grup'!$A$2:$A$145,0),MATCH(J$1,'Typy - wg grup'!$F$1:$J$1,0))="","",INDEX('Typy - wg grup'!$F$2:$J$145,MATCH($A99,'Typy - wg grup'!$A$2:$A$145,0),MATCH(J$1,'Typy - wg grup'!$F$1:$J$1,0)))</f>
        <v>BEL</v>
      </c>
      <c r="K99" s="98" t="str">
        <f>IF(INDEX('Typy - wg grup'!$F$2:$J$145,MATCH($A99,'Typy - wg grup'!$A$2:$A$145,0),MATCH(K$1,'Typy - wg grup'!$F$1:$J$1,0))="","",INDEX('Typy - wg grup'!$F$2:$J$145,MATCH($A99,'Typy - wg grup'!$A$2:$A$145,0),MATCH(K$1,'Typy - wg grup'!$F$1:$J$1,0)))</f>
        <v>BEL</v>
      </c>
      <c r="L99" s="102" t="str">
        <f>IF(INDEX('Typy - wg grup'!$F$2:$J$145,MATCH($A99,'Typy - wg grup'!$A$2:$A$145,0),MATCH(L$1,'Typy - wg grup'!$F$1:$J$1,0))="","",INDEX('Typy - wg grup'!$F$2:$J$145,MATCH($A99,'Typy - wg grup'!$A$2:$A$145,0),MATCH(L$1,'Typy - wg grup'!$F$1:$J$1,0)))</f>
        <v>BEL</v>
      </c>
      <c r="N99" s="15"/>
      <c r="P99" s="14"/>
      <c r="R99" s="15"/>
      <c r="T99" s="15"/>
      <c r="V99" s="14"/>
      <c r="X99" s="15"/>
      <c r="Z99" s="14"/>
      <c r="AB99" s="15"/>
      <c r="AD99" s="15"/>
      <c r="AF99" s="15"/>
      <c r="AH99" s="15"/>
      <c r="AJ99" s="15"/>
      <c r="AL99" s="15"/>
      <c r="AN99" s="16"/>
      <c r="AP99" s="15"/>
    </row>
    <row r="100" spans="1:42" x14ac:dyDescent="0.25">
      <c r="A100" s="19" t="s">
        <v>90</v>
      </c>
      <c r="B100" s="4" t="s">
        <v>115</v>
      </c>
      <c r="E100" s="4" t="s">
        <v>20</v>
      </c>
      <c r="F100" s="34" t="s">
        <v>205</v>
      </c>
      <c r="G100" s="147"/>
      <c r="H100" s="101" t="str">
        <f>IF(INDEX('Typy - wg grup'!$F$2:$J$145,MATCH($A100,'Typy - wg grup'!$A$2:$A$145,0),MATCH(H$1,'Typy - wg grup'!$F$1:$J$1,0))="","",INDEX('Typy - wg grup'!$F$2:$J$145,MATCH($A100,'Typy - wg grup'!$A$2:$A$145,0),MATCH(H$1,'Typy - wg grup'!$F$1:$J$1,0)))</f>
        <v>IRN</v>
      </c>
      <c r="I100" s="98" t="str">
        <f>IF(INDEX('Typy - wg grup'!$F$2:$J$145,MATCH($A100,'Typy - wg grup'!$A$2:$A$145,0),MATCH(I$1,'Typy - wg grup'!$F$1:$J$1,0))="","",INDEX('Typy - wg grup'!$F$2:$J$145,MATCH($A100,'Typy - wg grup'!$A$2:$A$145,0),MATCH(I$1,'Typy - wg grup'!$F$1:$J$1,0)))</f>
        <v>IRN</v>
      </c>
      <c r="J100" s="98" t="str">
        <f>IF(INDEX('Typy - wg grup'!$F$2:$J$145,MATCH($A100,'Typy - wg grup'!$A$2:$A$145,0),MATCH(J$1,'Typy - wg grup'!$F$1:$J$1,0))="","",INDEX('Typy - wg grup'!$F$2:$J$145,MATCH($A100,'Typy - wg grup'!$A$2:$A$145,0),MATCH(J$1,'Typy - wg grup'!$F$1:$J$1,0)))</f>
        <v>EGY</v>
      </c>
      <c r="K100" s="98" t="str">
        <f>IF(INDEX('Typy - wg grup'!$F$2:$J$145,MATCH($A100,'Typy - wg grup'!$A$2:$A$145,0),MATCH(K$1,'Typy - wg grup'!$F$1:$J$1,0))="","",INDEX('Typy - wg grup'!$F$2:$J$145,MATCH($A100,'Typy - wg grup'!$A$2:$A$145,0),MATCH(K$1,'Typy - wg grup'!$F$1:$J$1,0)))</f>
        <v>EGY</v>
      </c>
      <c r="L100" s="102" t="str">
        <f>IF(INDEX('Typy - wg grup'!$F$2:$J$145,MATCH($A100,'Typy - wg grup'!$A$2:$A$145,0),MATCH(L$1,'Typy - wg grup'!$F$1:$J$1,0))="","",INDEX('Typy - wg grup'!$F$2:$J$145,MATCH($A100,'Typy - wg grup'!$A$2:$A$145,0),MATCH(L$1,'Typy - wg grup'!$F$1:$J$1,0)))</f>
        <v>EGY</v>
      </c>
      <c r="N100" s="15"/>
      <c r="P100" s="14"/>
      <c r="R100" s="15"/>
      <c r="T100" s="15"/>
      <c r="V100" s="14"/>
      <c r="X100" s="15"/>
      <c r="Z100" s="14"/>
      <c r="AB100" s="15"/>
      <c r="AD100" s="15"/>
      <c r="AF100" s="15"/>
      <c r="AH100" s="15"/>
      <c r="AJ100" s="15"/>
      <c r="AL100" s="15"/>
      <c r="AN100" s="16"/>
      <c r="AP100" s="15"/>
    </row>
    <row r="101" spans="1:42" x14ac:dyDescent="0.25">
      <c r="A101" s="19" t="s">
        <v>91</v>
      </c>
      <c r="B101" s="4" t="s">
        <v>115</v>
      </c>
      <c r="E101" s="4" t="s">
        <v>54</v>
      </c>
      <c r="F101" s="34"/>
      <c r="G101" s="147"/>
      <c r="H101" s="101" t="str">
        <f>IF(INDEX('Typy - wg grup'!$F$2:$J$145,MATCH($A101,'Typy - wg grup'!$A$2:$A$145,0),MATCH(H$1,'Typy - wg grup'!$F$1:$J$1,0))="","",INDEX('Typy - wg grup'!$F$2:$J$145,MATCH($A101,'Typy - wg grup'!$A$2:$A$145,0),MATCH(H$1,'Typy - wg grup'!$F$1:$J$1,0)))</f>
        <v>EGY</v>
      </c>
      <c r="I101" s="98" t="str">
        <f>IF(INDEX('Typy - wg grup'!$F$2:$J$145,MATCH($A101,'Typy - wg grup'!$A$2:$A$145,0),MATCH(I$1,'Typy - wg grup'!$F$1:$J$1,0))="","",INDEX('Typy - wg grup'!$F$2:$J$145,MATCH($A101,'Typy - wg grup'!$A$2:$A$145,0),MATCH(I$1,'Typy - wg grup'!$F$1:$J$1,0)))</f>
        <v>EGY</v>
      </c>
      <c r="J101" s="98" t="str">
        <f>IF(INDEX('Typy - wg grup'!$F$2:$J$145,MATCH($A101,'Typy - wg grup'!$A$2:$A$145,0),MATCH(J$1,'Typy - wg grup'!$F$1:$J$1,0))="","",INDEX('Typy - wg grup'!$F$2:$J$145,MATCH($A101,'Typy - wg grup'!$A$2:$A$145,0),MATCH(J$1,'Typy - wg grup'!$F$1:$J$1,0)))</f>
        <v/>
      </c>
      <c r="K101" s="98" t="str">
        <f>IF(INDEX('Typy - wg grup'!$F$2:$J$145,MATCH($A101,'Typy - wg grup'!$A$2:$A$145,0),MATCH(K$1,'Typy - wg grup'!$F$1:$J$1,0))="","",INDEX('Typy - wg grup'!$F$2:$J$145,MATCH($A101,'Typy - wg grup'!$A$2:$A$145,0),MATCH(K$1,'Typy - wg grup'!$F$1:$J$1,0)))</f>
        <v>IRN</v>
      </c>
      <c r="L101" s="102" t="str">
        <f>IF(INDEX('Typy - wg grup'!$F$2:$J$145,MATCH($A101,'Typy - wg grup'!$A$2:$A$145,0),MATCH(L$1,'Typy - wg grup'!$F$1:$J$1,0))="","",INDEX('Typy - wg grup'!$F$2:$J$145,MATCH($A101,'Typy - wg grup'!$A$2:$A$145,0),MATCH(L$1,'Typy - wg grup'!$F$1:$J$1,0)))</f>
        <v/>
      </c>
      <c r="N101" s="15"/>
      <c r="P101" s="14"/>
      <c r="R101" s="15"/>
      <c r="T101" s="15"/>
      <c r="V101" s="14"/>
      <c r="X101" s="15"/>
      <c r="Z101" s="14"/>
      <c r="AB101" s="15"/>
      <c r="AD101" s="15"/>
      <c r="AF101" s="15"/>
      <c r="AH101" s="15"/>
      <c r="AJ101" s="15"/>
      <c r="AL101" s="15"/>
      <c r="AN101" s="16"/>
      <c r="AP101" s="15"/>
    </row>
    <row r="102" spans="1:42" x14ac:dyDescent="0.25">
      <c r="A102" s="19"/>
      <c r="F102" s="34"/>
      <c r="G102" s="147"/>
      <c r="H102" s="107"/>
      <c r="L102" s="162"/>
      <c r="N102" s="15"/>
      <c r="P102" s="14"/>
      <c r="R102" s="15"/>
      <c r="T102" s="15"/>
      <c r="V102" s="14"/>
      <c r="X102" s="15"/>
      <c r="Z102" s="14"/>
      <c r="AB102" s="15"/>
      <c r="AD102" s="15"/>
      <c r="AF102" s="15"/>
      <c r="AH102" s="15"/>
      <c r="AJ102" s="15"/>
      <c r="AL102" s="15"/>
      <c r="AN102" s="16"/>
      <c r="AP102" s="15"/>
    </row>
    <row r="103" spans="1:42" x14ac:dyDescent="0.25">
      <c r="A103" s="19" t="s">
        <v>93</v>
      </c>
      <c r="B103" s="4" t="s">
        <v>116</v>
      </c>
      <c r="E103" s="4" t="s">
        <v>21</v>
      </c>
      <c r="F103" s="34" t="s">
        <v>73</v>
      </c>
      <c r="G103" s="147"/>
      <c r="H103" s="101" t="str">
        <f>IF(INDEX('Typy - wg grup'!$F$2:$J$145,MATCH($A103,'Typy - wg grup'!$A$2:$A$145,0),MATCH(H$1,'Typy - wg grup'!$F$1:$J$1,0))="","",INDEX('Typy - wg grup'!$F$2:$J$145,MATCH($A103,'Typy - wg grup'!$A$2:$A$145,0),MATCH(H$1,'Typy - wg grup'!$F$1:$J$1,0)))</f>
        <v>ESP</v>
      </c>
      <c r="I103" s="98" t="str">
        <f>IF(INDEX('Typy - wg grup'!$F$2:$J$145,MATCH($A103,'Typy - wg grup'!$A$2:$A$145,0),MATCH(I$1,'Typy - wg grup'!$F$1:$J$1,0))="","",INDEX('Typy - wg grup'!$F$2:$J$145,MATCH($A103,'Typy - wg grup'!$A$2:$A$145,0),MATCH(I$1,'Typy - wg grup'!$F$1:$J$1,0)))</f>
        <v>ESP</v>
      </c>
      <c r="J103" s="98" t="str">
        <f>IF(INDEX('Typy - wg grup'!$F$2:$J$145,MATCH($A103,'Typy - wg grup'!$A$2:$A$145,0),MATCH(J$1,'Typy - wg grup'!$F$1:$J$1,0))="","",INDEX('Typy - wg grup'!$F$2:$J$145,MATCH($A103,'Typy - wg grup'!$A$2:$A$145,0),MATCH(J$1,'Typy - wg grup'!$F$1:$J$1,0)))</f>
        <v>ESP</v>
      </c>
      <c r="K103" s="98" t="str">
        <f>IF(INDEX('Typy - wg grup'!$F$2:$J$145,MATCH($A103,'Typy - wg grup'!$A$2:$A$145,0),MATCH(K$1,'Typy - wg grup'!$F$1:$J$1,0))="","",INDEX('Typy - wg grup'!$F$2:$J$145,MATCH($A103,'Typy - wg grup'!$A$2:$A$145,0),MATCH(K$1,'Typy - wg grup'!$F$1:$J$1,0)))</f>
        <v>ESP</v>
      </c>
      <c r="L103" s="102" t="str">
        <f>IF(INDEX('Typy - wg grup'!$F$2:$J$145,MATCH($A103,'Typy - wg grup'!$A$2:$A$145,0),MATCH(L$1,'Typy - wg grup'!$F$1:$J$1,0))="","",INDEX('Typy - wg grup'!$F$2:$J$145,MATCH($A103,'Typy - wg grup'!$A$2:$A$145,0),MATCH(L$1,'Typy - wg grup'!$F$1:$J$1,0)))</f>
        <v>ESP</v>
      </c>
      <c r="N103" s="15"/>
      <c r="P103" s="14"/>
      <c r="R103" s="15"/>
      <c r="T103" s="15"/>
      <c r="V103" s="14"/>
      <c r="X103" s="15"/>
      <c r="Z103" s="14"/>
      <c r="AB103" s="15"/>
      <c r="AD103" s="15"/>
      <c r="AF103" s="15"/>
      <c r="AH103" s="15"/>
      <c r="AJ103" s="15"/>
      <c r="AL103" s="15"/>
      <c r="AN103" s="16"/>
      <c r="AP103" s="15"/>
    </row>
    <row r="104" spans="1:42" x14ac:dyDescent="0.25">
      <c r="A104" s="19" t="s">
        <v>94</v>
      </c>
      <c r="B104" s="4" t="s">
        <v>116</v>
      </c>
      <c r="E104" s="4" t="s">
        <v>20</v>
      </c>
      <c r="F104" s="34" t="s">
        <v>240</v>
      </c>
      <c r="G104" s="147"/>
      <c r="H104" s="101" t="str">
        <f>IF(INDEX('Typy - wg grup'!$F$2:$J$145,MATCH($A104,'Typy - wg grup'!$A$2:$A$145,0),MATCH(H$1,'Typy - wg grup'!$F$1:$J$1,0))="","",INDEX('Typy - wg grup'!$F$2:$J$145,MATCH($A104,'Typy - wg grup'!$A$2:$A$145,0),MATCH(H$1,'Typy - wg grup'!$F$1:$J$1,0)))</f>
        <v>URU</v>
      </c>
      <c r="I104" s="98" t="str">
        <f>IF(INDEX('Typy - wg grup'!$F$2:$J$145,MATCH($A104,'Typy - wg grup'!$A$2:$A$145,0),MATCH(I$1,'Typy - wg grup'!$F$1:$J$1,0))="","",INDEX('Typy - wg grup'!$F$2:$J$145,MATCH($A104,'Typy - wg grup'!$A$2:$A$145,0),MATCH(I$1,'Typy - wg grup'!$F$1:$J$1,0)))</f>
        <v>URU</v>
      </c>
      <c r="J104" s="98" t="str">
        <f>IF(INDEX('Typy - wg grup'!$F$2:$J$145,MATCH($A104,'Typy - wg grup'!$A$2:$A$145,0),MATCH(J$1,'Typy - wg grup'!$F$1:$J$1,0))="","",INDEX('Typy - wg grup'!$F$2:$J$145,MATCH($A104,'Typy - wg grup'!$A$2:$A$145,0),MATCH(J$1,'Typy - wg grup'!$F$1:$J$1,0)))</f>
        <v>URU</v>
      </c>
      <c r="K104" s="98" t="str">
        <f>IF(INDEX('Typy - wg grup'!$F$2:$J$145,MATCH($A104,'Typy - wg grup'!$A$2:$A$145,0),MATCH(K$1,'Typy - wg grup'!$F$1:$J$1,0))="","",INDEX('Typy - wg grup'!$F$2:$J$145,MATCH($A104,'Typy - wg grup'!$A$2:$A$145,0),MATCH(K$1,'Typy - wg grup'!$F$1:$J$1,0)))</f>
        <v>URU</v>
      </c>
      <c r="L104" s="102" t="str">
        <f>IF(INDEX('Typy - wg grup'!$F$2:$J$145,MATCH($A104,'Typy - wg grup'!$A$2:$A$145,0),MATCH(L$1,'Typy - wg grup'!$F$1:$J$1,0))="","",INDEX('Typy - wg grup'!$F$2:$J$145,MATCH($A104,'Typy - wg grup'!$A$2:$A$145,0),MATCH(L$1,'Typy - wg grup'!$F$1:$J$1,0)))</f>
        <v>URU</v>
      </c>
      <c r="N104" s="15"/>
      <c r="P104" s="14"/>
      <c r="R104" s="15"/>
      <c r="T104" s="15"/>
      <c r="V104" s="14"/>
      <c r="X104" s="15"/>
      <c r="Z104" s="14"/>
      <c r="AB104" s="15"/>
      <c r="AD104" s="15"/>
      <c r="AF104" s="15"/>
      <c r="AH104" s="15"/>
      <c r="AJ104" s="15"/>
      <c r="AL104" s="15"/>
      <c r="AN104" s="16"/>
      <c r="AP104" s="15"/>
    </row>
    <row r="105" spans="1:42" x14ac:dyDescent="0.25">
      <c r="A105" s="19" t="s">
        <v>95</v>
      </c>
      <c r="B105" s="4" t="s">
        <v>116</v>
      </c>
      <c r="E105" s="4" t="s">
        <v>54</v>
      </c>
      <c r="F105" s="34"/>
      <c r="G105" s="147"/>
      <c r="H105" s="101" t="str">
        <f>IF(INDEX('Typy - wg grup'!$F$2:$J$145,MATCH($A105,'Typy - wg grup'!$A$2:$A$145,0),MATCH(H$1,'Typy - wg grup'!$F$1:$J$1,0))="","",INDEX('Typy - wg grup'!$F$2:$J$145,MATCH($A105,'Typy - wg grup'!$A$2:$A$145,0),MATCH(H$1,'Typy - wg grup'!$F$1:$J$1,0)))</f>
        <v/>
      </c>
      <c r="I105" s="98" t="str">
        <f>IF(INDEX('Typy - wg grup'!$F$2:$J$145,MATCH($A105,'Typy - wg grup'!$A$2:$A$145,0),MATCH(I$1,'Typy - wg grup'!$F$1:$J$1,0))="","",INDEX('Typy - wg grup'!$F$2:$J$145,MATCH($A105,'Typy - wg grup'!$A$2:$A$145,0),MATCH(I$1,'Typy - wg grup'!$F$1:$J$1,0)))</f>
        <v/>
      </c>
      <c r="J105" s="98" t="str">
        <f>IF(INDEX('Typy - wg grup'!$F$2:$J$145,MATCH($A105,'Typy - wg grup'!$A$2:$A$145,0),MATCH(J$1,'Typy - wg grup'!$F$1:$J$1,0))="","",INDEX('Typy - wg grup'!$F$2:$J$145,MATCH($A105,'Typy - wg grup'!$A$2:$A$145,0),MATCH(J$1,'Typy - wg grup'!$F$1:$J$1,0)))</f>
        <v/>
      </c>
      <c r="K105" s="98" t="str">
        <f>IF(INDEX('Typy - wg grup'!$F$2:$J$145,MATCH($A105,'Typy - wg grup'!$A$2:$A$145,0),MATCH(K$1,'Typy - wg grup'!$F$1:$J$1,0))="","",INDEX('Typy - wg grup'!$F$2:$J$145,MATCH($A105,'Typy - wg grup'!$A$2:$A$145,0),MATCH(K$1,'Typy - wg grup'!$F$1:$J$1,0)))</f>
        <v>KSA</v>
      </c>
      <c r="L105" s="102" t="str">
        <f>IF(INDEX('Typy - wg grup'!$F$2:$J$145,MATCH($A105,'Typy - wg grup'!$A$2:$A$145,0),MATCH(L$1,'Typy - wg grup'!$F$1:$J$1,0))="","",INDEX('Typy - wg grup'!$F$2:$J$145,MATCH($A105,'Typy - wg grup'!$A$2:$A$145,0),MATCH(L$1,'Typy - wg grup'!$F$1:$J$1,0)))</f>
        <v/>
      </c>
      <c r="N105" s="15"/>
      <c r="P105" s="14"/>
      <c r="R105" s="15"/>
      <c r="T105" s="15"/>
      <c r="V105" s="14"/>
      <c r="X105" s="15"/>
      <c r="Z105" s="14"/>
      <c r="AB105" s="15"/>
      <c r="AD105" s="15"/>
      <c r="AF105" s="15"/>
      <c r="AH105" s="15"/>
      <c r="AJ105" s="15"/>
      <c r="AL105" s="15"/>
      <c r="AN105" s="16"/>
      <c r="AP105" s="15"/>
    </row>
    <row r="106" spans="1:42" x14ac:dyDescent="0.25">
      <c r="A106" s="19"/>
      <c r="F106" s="34"/>
      <c r="G106" s="147"/>
      <c r="H106" s="107"/>
      <c r="L106" s="162"/>
      <c r="N106" s="15"/>
      <c r="P106" s="14"/>
      <c r="R106" s="15"/>
      <c r="T106" s="15"/>
      <c r="V106" s="14"/>
      <c r="X106" s="15"/>
      <c r="Z106" s="14"/>
      <c r="AB106" s="15"/>
      <c r="AD106" s="15"/>
      <c r="AF106" s="15"/>
      <c r="AH106" s="15"/>
      <c r="AJ106" s="15"/>
      <c r="AL106" s="15"/>
      <c r="AN106" s="16"/>
      <c r="AP106" s="15"/>
    </row>
    <row r="107" spans="1:42" x14ac:dyDescent="0.25">
      <c r="A107" s="19" t="s">
        <v>97</v>
      </c>
      <c r="B107" s="4" t="s">
        <v>117</v>
      </c>
      <c r="E107" s="4" t="s">
        <v>21</v>
      </c>
      <c r="F107" s="34" t="s">
        <v>78</v>
      </c>
      <c r="G107" s="147"/>
      <c r="H107" s="101" t="str">
        <f>IF(INDEX('Typy - wg grup'!$F$2:$J$145,MATCH($A107,'Typy - wg grup'!$A$2:$A$145,0),MATCH(H$1,'Typy - wg grup'!$F$1:$J$1,0))="","",INDEX('Typy - wg grup'!$F$2:$J$145,MATCH($A107,'Typy - wg grup'!$A$2:$A$145,0),MATCH(H$1,'Typy - wg grup'!$F$1:$J$1,0)))</f>
        <v>FRA</v>
      </c>
      <c r="I107" s="98" t="str">
        <f>IF(INDEX('Typy - wg grup'!$F$2:$J$145,MATCH($A107,'Typy - wg grup'!$A$2:$A$145,0),MATCH(I$1,'Typy - wg grup'!$F$1:$J$1,0))="","",INDEX('Typy - wg grup'!$F$2:$J$145,MATCH($A107,'Typy - wg grup'!$A$2:$A$145,0),MATCH(I$1,'Typy - wg grup'!$F$1:$J$1,0)))</f>
        <v>FRA</v>
      </c>
      <c r="J107" s="98" t="str">
        <f>IF(INDEX('Typy - wg grup'!$F$2:$J$145,MATCH($A107,'Typy - wg grup'!$A$2:$A$145,0),MATCH(J$1,'Typy - wg grup'!$F$1:$J$1,0))="","",INDEX('Typy - wg grup'!$F$2:$J$145,MATCH($A107,'Typy - wg grup'!$A$2:$A$145,0),MATCH(J$1,'Typy - wg grup'!$F$1:$J$1,0)))</f>
        <v>FRA</v>
      </c>
      <c r="K107" s="98" t="str">
        <f>IF(INDEX('Typy - wg grup'!$F$2:$J$145,MATCH($A107,'Typy - wg grup'!$A$2:$A$145,0),MATCH(K$1,'Typy - wg grup'!$F$1:$J$1,0))="","",INDEX('Typy - wg grup'!$F$2:$J$145,MATCH($A107,'Typy - wg grup'!$A$2:$A$145,0),MATCH(K$1,'Typy - wg grup'!$F$1:$J$1,0)))</f>
        <v>FRA</v>
      </c>
      <c r="L107" s="102" t="str">
        <f>IF(INDEX('Typy - wg grup'!$F$2:$J$145,MATCH($A107,'Typy - wg grup'!$A$2:$A$145,0),MATCH(L$1,'Typy - wg grup'!$F$1:$J$1,0))="","",INDEX('Typy - wg grup'!$F$2:$J$145,MATCH($A107,'Typy - wg grup'!$A$2:$A$145,0),MATCH(L$1,'Typy - wg grup'!$F$1:$J$1,0)))</f>
        <v>FRA</v>
      </c>
      <c r="N107" s="15"/>
      <c r="P107" s="14"/>
      <c r="R107" s="15"/>
      <c r="T107" s="15"/>
      <c r="V107" s="14"/>
      <c r="X107" s="15"/>
      <c r="Z107" s="14"/>
      <c r="AB107" s="15"/>
      <c r="AD107" s="15"/>
      <c r="AF107" s="15"/>
      <c r="AH107" s="15"/>
      <c r="AJ107" s="15"/>
      <c r="AL107" s="15"/>
      <c r="AN107" s="16"/>
      <c r="AP107" s="15"/>
    </row>
    <row r="108" spans="1:42" x14ac:dyDescent="0.25">
      <c r="A108" s="19" t="s">
        <v>98</v>
      </c>
      <c r="B108" s="4" t="s">
        <v>117</v>
      </c>
      <c r="E108" s="4" t="s">
        <v>20</v>
      </c>
      <c r="F108" s="34" t="s">
        <v>208</v>
      </c>
      <c r="G108" s="147"/>
      <c r="H108" s="101" t="str">
        <f>IF(INDEX('Typy - wg grup'!$F$2:$J$145,MATCH($A108,'Typy - wg grup'!$A$2:$A$145,0),MATCH(H$1,'Typy - wg grup'!$F$1:$J$1,0))="","",INDEX('Typy - wg grup'!$F$2:$J$145,MATCH($A108,'Typy - wg grup'!$A$2:$A$145,0),MATCH(H$1,'Typy - wg grup'!$F$1:$J$1,0)))</f>
        <v>NOR</v>
      </c>
      <c r="I108" s="98" t="str">
        <f>IF(INDEX('Typy - wg grup'!$F$2:$J$145,MATCH($A108,'Typy - wg grup'!$A$2:$A$145,0),MATCH(I$1,'Typy - wg grup'!$F$1:$J$1,0))="","",INDEX('Typy - wg grup'!$F$2:$J$145,MATCH($A108,'Typy - wg grup'!$A$2:$A$145,0),MATCH(I$1,'Typy - wg grup'!$F$1:$J$1,0)))</f>
        <v>NOR</v>
      </c>
      <c r="J108" s="98" t="str">
        <f>IF(INDEX('Typy - wg grup'!$F$2:$J$145,MATCH($A108,'Typy - wg grup'!$A$2:$A$145,0),MATCH(J$1,'Typy - wg grup'!$F$1:$J$1,0))="","",INDEX('Typy - wg grup'!$F$2:$J$145,MATCH($A108,'Typy - wg grup'!$A$2:$A$145,0),MATCH(J$1,'Typy - wg grup'!$F$1:$J$1,0)))</f>
        <v>NOR</v>
      </c>
      <c r="K108" s="98" t="str">
        <f>IF(INDEX('Typy - wg grup'!$F$2:$J$145,MATCH($A108,'Typy - wg grup'!$A$2:$A$145,0),MATCH(K$1,'Typy - wg grup'!$F$1:$J$1,0))="","",INDEX('Typy - wg grup'!$F$2:$J$145,MATCH($A108,'Typy - wg grup'!$A$2:$A$145,0),MATCH(K$1,'Typy - wg grup'!$F$1:$J$1,0)))</f>
        <v>NOR</v>
      </c>
      <c r="L108" s="102" t="str">
        <f>IF(INDEX('Typy - wg grup'!$F$2:$J$145,MATCH($A108,'Typy - wg grup'!$A$2:$A$145,0),MATCH(L$1,'Typy - wg grup'!$F$1:$J$1,0))="","",INDEX('Typy - wg grup'!$F$2:$J$145,MATCH($A108,'Typy - wg grup'!$A$2:$A$145,0),MATCH(L$1,'Typy - wg grup'!$F$1:$J$1,0)))</f>
        <v>NOR</v>
      </c>
      <c r="N108" s="15"/>
      <c r="P108" s="14"/>
      <c r="R108" s="15"/>
      <c r="T108" s="15"/>
      <c r="V108" s="14"/>
      <c r="X108" s="15"/>
      <c r="Z108" s="14"/>
      <c r="AB108" s="15"/>
      <c r="AD108" s="15"/>
      <c r="AF108" s="15"/>
      <c r="AH108" s="15"/>
      <c r="AJ108" s="15"/>
      <c r="AL108" s="15"/>
      <c r="AN108" s="16"/>
      <c r="AP108" s="15"/>
    </row>
    <row r="109" spans="1:42" x14ac:dyDescent="0.25">
      <c r="A109" s="19" t="s">
        <v>99</v>
      </c>
      <c r="B109" s="4" t="s">
        <v>117</v>
      </c>
      <c r="E109" s="4" t="s">
        <v>54</v>
      </c>
      <c r="F109" s="34" t="s">
        <v>218</v>
      </c>
      <c r="G109" s="147"/>
      <c r="H109" s="101" t="str">
        <f>IF(INDEX('Typy - wg grup'!$F$2:$J$145,MATCH($A109,'Typy - wg grup'!$A$2:$A$145,0),MATCH(H$1,'Typy - wg grup'!$F$1:$J$1,0))="","",INDEX('Typy - wg grup'!$F$2:$J$145,MATCH($A109,'Typy - wg grup'!$A$2:$A$145,0),MATCH(H$1,'Typy - wg grup'!$F$1:$J$1,0)))</f>
        <v>SEN</v>
      </c>
      <c r="I109" s="98" t="str">
        <f>IF(INDEX('Typy - wg grup'!$F$2:$J$145,MATCH($A109,'Typy - wg grup'!$A$2:$A$145,0),MATCH(I$1,'Typy - wg grup'!$F$1:$J$1,0))="","",INDEX('Typy - wg grup'!$F$2:$J$145,MATCH($A109,'Typy - wg grup'!$A$2:$A$145,0),MATCH(I$1,'Typy - wg grup'!$F$1:$J$1,0)))</f>
        <v>SEN</v>
      </c>
      <c r="J109" s="98" t="str">
        <f>IF(INDEX('Typy - wg grup'!$F$2:$J$145,MATCH($A109,'Typy - wg grup'!$A$2:$A$145,0),MATCH(J$1,'Typy - wg grup'!$F$1:$J$1,0))="","",INDEX('Typy - wg grup'!$F$2:$J$145,MATCH($A109,'Typy - wg grup'!$A$2:$A$145,0),MATCH(J$1,'Typy - wg grup'!$F$1:$J$1,0)))</f>
        <v>SEN</v>
      </c>
      <c r="K109" s="98" t="str">
        <f>IF(INDEX('Typy - wg grup'!$F$2:$J$145,MATCH($A109,'Typy - wg grup'!$A$2:$A$145,0),MATCH(K$1,'Typy - wg grup'!$F$1:$J$1,0))="","",INDEX('Typy - wg grup'!$F$2:$J$145,MATCH($A109,'Typy - wg grup'!$A$2:$A$145,0),MATCH(K$1,'Typy - wg grup'!$F$1:$J$1,0)))</f>
        <v/>
      </c>
      <c r="L109" s="102" t="str">
        <f>IF(INDEX('Typy - wg grup'!$F$2:$J$145,MATCH($A109,'Typy - wg grup'!$A$2:$A$145,0),MATCH(L$1,'Typy - wg grup'!$F$1:$J$1,0))="","",INDEX('Typy - wg grup'!$F$2:$J$145,MATCH($A109,'Typy - wg grup'!$A$2:$A$145,0),MATCH(L$1,'Typy - wg grup'!$F$1:$J$1,0)))</f>
        <v>SEN</v>
      </c>
      <c r="N109" s="15"/>
      <c r="P109" s="14"/>
      <c r="R109" s="15"/>
      <c r="T109" s="15"/>
      <c r="V109" s="14"/>
      <c r="X109" s="15"/>
      <c r="Z109" s="14"/>
      <c r="AB109" s="15"/>
      <c r="AD109" s="15"/>
      <c r="AF109" s="15"/>
      <c r="AH109" s="15"/>
      <c r="AJ109" s="15"/>
      <c r="AL109" s="15"/>
      <c r="AN109" s="16"/>
      <c r="AP109" s="15"/>
    </row>
    <row r="110" spans="1:42" x14ac:dyDescent="0.25">
      <c r="A110" s="19"/>
      <c r="F110" s="34"/>
      <c r="G110" s="147"/>
      <c r="H110" s="107"/>
      <c r="L110" s="162"/>
      <c r="N110" s="15"/>
      <c r="P110" s="14"/>
      <c r="R110" s="15"/>
      <c r="T110" s="15"/>
      <c r="V110" s="14"/>
      <c r="X110" s="15"/>
      <c r="Z110" s="14"/>
      <c r="AB110" s="15"/>
      <c r="AD110" s="15"/>
      <c r="AF110" s="15"/>
      <c r="AH110" s="15"/>
      <c r="AJ110" s="15"/>
      <c r="AL110" s="15"/>
      <c r="AN110" s="16"/>
      <c r="AP110" s="15"/>
    </row>
    <row r="111" spans="1:42" x14ac:dyDescent="0.25">
      <c r="A111" s="19" t="s">
        <v>101</v>
      </c>
      <c r="B111" s="4" t="s">
        <v>118</v>
      </c>
      <c r="E111" s="4" t="s">
        <v>21</v>
      </c>
      <c r="F111" s="34" t="s">
        <v>210</v>
      </c>
      <c r="G111" s="147"/>
      <c r="H111" s="101" t="str">
        <f>IF(INDEX('Typy - wg grup'!$F$2:$J$145,MATCH($A111,'Typy - wg grup'!$A$2:$A$145,0),MATCH(H$1,'Typy - wg grup'!$F$1:$J$1,0))="","",INDEX('Typy - wg grup'!$F$2:$J$145,MATCH($A111,'Typy - wg grup'!$A$2:$A$145,0),MATCH(H$1,'Typy - wg grup'!$F$1:$J$1,0)))</f>
        <v>ARG</v>
      </c>
      <c r="I111" s="98" t="str">
        <f>IF(INDEX('Typy - wg grup'!$F$2:$J$145,MATCH($A111,'Typy - wg grup'!$A$2:$A$145,0),MATCH(I$1,'Typy - wg grup'!$F$1:$J$1,0))="","",INDEX('Typy - wg grup'!$F$2:$J$145,MATCH($A111,'Typy - wg grup'!$A$2:$A$145,0),MATCH(I$1,'Typy - wg grup'!$F$1:$J$1,0)))</f>
        <v>ARG</v>
      </c>
      <c r="J111" s="98" t="str">
        <f>IF(INDEX('Typy - wg grup'!$F$2:$J$145,MATCH($A111,'Typy - wg grup'!$A$2:$A$145,0),MATCH(J$1,'Typy - wg grup'!$F$1:$J$1,0))="","",INDEX('Typy - wg grup'!$F$2:$J$145,MATCH($A111,'Typy - wg grup'!$A$2:$A$145,0),MATCH(J$1,'Typy - wg grup'!$F$1:$J$1,0)))</f>
        <v>ARG</v>
      </c>
      <c r="K111" s="98" t="str">
        <f>IF(INDEX('Typy - wg grup'!$F$2:$J$145,MATCH($A111,'Typy - wg grup'!$A$2:$A$145,0),MATCH(K$1,'Typy - wg grup'!$F$1:$J$1,0))="","",INDEX('Typy - wg grup'!$F$2:$J$145,MATCH($A111,'Typy - wg grup'!$A$2:$A$145,0),MATCH(K$1,'Typy - wg grup'!$F$1:$J$1,0)))</f>
        <v>ARG</v>
      </c>
      <c r="L111" s="102" t="str">
        <f>IF(INDEX('Typy - wg grup'!$F$2:$J$145,MATCH($A111,'Typy - wg grup'!$A$2:$A$145,0),MATCH(L$1,'Typy - wg grup'!$F$1:$J$1,0))="","",INDEX('Typy - wg grup'!$F$2:$J$145,MATCH($A111,'Typy - wg grup'!$A$2:$A$145,0),MATCH(L$1,'Typy - wg grup'!$F$1:$J$1,0)))</f>
        <v>ARG</v>
      </c>
      <c r="N111" s="15"/>
      <c r="P111" s="14"/>
      <c r="R111" s="15"/>
      <c r="T111" s="15"/>
      <c r="V111" s="14"/>
      <c r="X111" s="15"/>
      <c r="Z111" s="14"/>
      <c r="AB111" s="15"/>
      <c r="AD111" s="15"/>
      <c r="AF111" s="15"/>
      <c r="AH111" s="15"/>
      <c r="AJ111" s="15"/>
      <c r="AL111" s="15"/>
      <c r="AN111" s="16"/>
      <c r="AP111" s="15"/>
    </row>
    <row r="112" spans="1:42" x14ac:dyDescent="0.25">
      <c r="A112" s="19" t="s">
        <v>102</v>
      </c>
      <c r="B112" s="4" t="s">
        <v>118</v>
      </c>
      <c r="E112" s="4" t="s">
        <v>20</v>
      </c>
      <c r="F112" s="34" t="s">
        <v>211</v>
      </c>
      <c r="G112" s="147"/>
      <c r="H112" s="101" t="str">
        <f>IF(INDEX('Typy - wg grup'!$F$2:$J$145,MATCH($A112,'Typy - wg grup'!$A$2:$A$145,0),MATCH(H$1,'Typy - wg grup'!$F$1:$J$1,0))="","",INDEX('Typy - wg grup'!$F$2:$J$145,MATCH($A112,'Typy - wg grup'!$A$2:$A$145,0),MATCH(H$1,'Typy - wg grup'!$F$1:$J$1,0)))</f>
        <v>AUT</v>
      </c>
      <c r="I112" s="98" t="str">
        <f>IF(INDEX('Typy - wg grup'!$F$2:$J$145,MATCH($A112,'Typy - wg grup'!$A$2:$A$145,0),MATCH(I$1,'Typy - wg grup'!$F$1:$J$1,0))="","",INDEX('Typy - wg grup'!$F$2:$J$145,MATCH($A112,'Typy - wg grup'!$A$2:$A$145,0),MATCH(I$1,'Typy - wg grup'!$F$1:$J$1,0)))</f>
        <v>AUT</v>
      </c>
      <c r="J112" s="98" t="str">
        <f>IF(INDEX('Typy - wg grup'!$F$2:$J$145,MATCH($A112,'Typy - wg grup'!$A$2:$A$145,0),MATCH(J$1,'Typy - wg grup'!$F$1:$J$1,0))="","",INDEX('Typy - wg grup'!$F$2:$J$145,MATCH($A112,'Typy - wg grup'!$A$2:$A$145,0),MATCH(J$1,'Typy - wg grup'!$F$1:$J$1,0)))</f>
        <v>AUT</v>
      </c>
      <c r="K112" s="98" t="str">
        <f>IF(INDEX('Typy - wg grup'!$F$2:$J$145,MATCH($A112,'Typy - wg grup'!$A$2:$A$145,0),MATCH(K$1,'Typy - wg grup'!$F$1:$J$1,0))="","",INDEX('Typy - wg grup'!$F$2:$J$145,MATCH($A112,'Typy - wg grup'!$A$2:$A$145,0),MATCH(K$1,'Typy - wg grup'!$F$1:$J$1,0)))</f>
        <v>AUT</v>
      </c>
      <c r="L112" s="102" t="str">
        <f>IF(INDEX('Typy - wg grup'!$F$2:$J$145,MATCH($A112,'Typy - wg grup'!$A$2:$A$145,0),MATCH(L$1,'Typy - wg grup'!$F$1:$J$1,0))="","",INDEX('Typy - wg grup'!$F$2:$J$145,MATCH($A112,'Typy - wg grup'!$A$2:$A$145,0),MATCH(L$1,'Typy - wg grup'!$F$1:$J$1,0)))</f>
        <v>AUT</v>
      </c>
      <c r="N112" s="15"/>
      <c r="P112" s="14"/>
      <c r="R112" s="15"/>
      <c r="T112" s="15"/>
      <c r="V112" s="14"/>
      <c r="X112" s="15"/>
      <c r="Z112" s="14"/>
      <c r="AB112" s="15"/>
      <c r="AD112" s="15"/>
      <c r="AF112" s="15"/>
      <c r="AH112" s="15"/>
      <c r="AJ112" s="15"/>
      <c r="AL112" s="15"/>
      <c r="AN112" s="16"/>
      <c r="AP112" s="15"/>
    </row>
    <row r="113" spans="1:127" x14ac:dyDescent="0.25">
      <c r="A113" s="19" t="s">
        <v>103</v>
      </c>
      <c r="B113" s="4" t="s">
        <v>118</v>
      </c>
      <c r="E113" s="4" t="s">
        <v>54</v>
      </c>
      <c r="F113" s="34" t="s">
        <v>220</v>
      </c>
      <c r="G113" s="147"/>
      <c r="H113" s="101" t="str">
        <f>IF(INDEX('Typy - wg grup'!$F$2:$J$145,MATCH($A113,'Typy - wg grup'!$A$2:$A$145,0),MATCH(H$1,'Typy - wg grup'!$F$1:$J$1,0))="","",INDEX('Typy - wg grup'!$F$2:$J$145,MATCH($A113,'Typy - wg grup'!$A$2:$A$145,0),MATCH(H$1,'Typy - wg grup'!$F$1:$J$1,0)))</f>
        <v>ALG</v>
      </c>
      <c r="I113" s="98" t="str">
        <f>IF(INDEX('Typy - wg grup'!$F$2:$J$145,MATCH($A113,'Typy - wg grup'!$A$2:$A$145,0),MATCH(I$1,'Typy - wg grup'!$F$1:$J$1,0))="","",INDEX('Typy - wg grup'!$F$2:$J$145,MATCH($A113,'Typy - wg grup'!$A$2:$A$145,0),MATCH(I$1,'Typy - wg grup'!$F$1:$J$1,0)))</f>
        <v>ALG</v>
      </c>
      <c r="J113" s="98" t="str">
        <f>IF(INDEX('Typy - wg grup'!$F$2:$J$145,MATCH($A113,'Typy - wg grup'!$A$2:$A$145,0),MATCH(J$1,'Typy - wg grup'!$F$1:$J$1,0))="","",INDEX('Typy - wg grup'!$F$2:$J$145,MATCH($A113,'Typy - wg grup'!$A$2:$A$145,0),MATCH(J$1,'Typy - wg grup'!$F$1:$J$1,0)))</f>
        <v/>
      </c>
      <c r="K113" s="98" t="str">
        <f>IF(INDEX('Typy - wg grup'!$F$2:$J$145,MATCH($A113,'Typy - wg grup'!$A$2:$A$145,0),MATCH(K$1,'Typy - wg grup'!$F$1:$J$1,0))="","",INDEX('Typy - wg grup'!$F$2:$J$145,MATCH($A113,'Typy - wg grup'!$A$2:$A$145,0),MATCH(K$1,'Typy - wg grup'!$F$1:$J$1,0)))</f>
        <v/>
      </c>
      <c r="L113" s="102" t="str">
        <f>IF(INDEX('Typy - wg grup'!$F$2:$J$145,MATCH($A113,'Typy - wg grup'!$A$2:$A$145,0),MATCH(L$1,'Typy - wg grup'!$F$1:$J$1,0))="","",INDEX('Typy - wg grup'!$F$2:$J$145,MATCH($A113,'Typy - wg grup'!$A$2:$A$145,0),MATCH(L$1,'Typy - wg grup'!$F$1:$J$1,0)))</f>
        <v>ALG</v>
      </c>
      <c r="N113" s="15"/>
      <c r="P113" s="14"/>
      <c r="R113" s="15"/>
      <c r="T113" s="15"/>
      <c r="V113" s="14"/>
      <c r="X113" s="15"/>
      <c r="Z113" s="14"/>
      <c r="AB113" s="15"/>
      <c r="AD113" s="15"/>
      <c r="AF113" s="15"/>
      <c r="AH113" s="15"/>
      <c r="AJ113" s="15"/>
      <c r="AL113" s="15"/>
      <c r="AN113" s="16"/>
      <c r="AP113" s="15"/>
    </row>
    <row r="114" spans="1:127" x14ac:dyDescent="0.25">
      <c r="A114" s="19"/>
      <c r="F114" s="34"/>
      <c r="G114" s="147"/>
      <c r="H114" s="107"/>
      <c r="L114" s="162"/>
      <c r="N114" s="15"/>
      <c r="P114" s="14"/>
      <c r="R114" s="15"/>
      <c r="T114" s="15"/>
      <c r="V114" s="14"/>
      <c r="X114" s="15"/>
      <c r="Z114" s="14"/>
      <c r="AB114" s="15"/>
      <c r="AD114" s="15"/>
      <c r="AF114" s="15"/>
      <c r="AH114" s="15"/>
      <c r="AJ114" s="15"/>
      <c r="AL114" s="15"/>
      <c r="AN114" s="16"/>
      <c r="AP114" s="15"/>
    </row>
    <row r="115" spans="1:127" x14ac:dyDescent="0.25">
      <c r="A115" s="19" t="s">
        <v>105</v>
      </c>
      <c r="B115" s="4" t="s">
        <v>119</v>
      </c>
      <c r="E115" s="4" t="s">
        <v>21</v>
      </c>
      <c r="F115" s="34" t="s">
        <v>213</v>
      </c>
      <c r="G115" s="147"/>
      <c r="H115" s="101" t="str">
        <f>IF(INDEX('Typy - wg grup'!$F$2:$J$145,MATCH($A115,'Typy - wg grup'!$A$2:$A$145,0),MATCH(H$1,'Typy - wg grup'!$F$1:$J$1,0))="","",INDEX('Typy - wg grup'!$F$2:$J$145,MATCH($A115,'Typy - wg grup'!$A$2:$A$145,0),MATCH(H$1,'Typy - wg grup'!$F$1:$J$1,0)))</f>
        <v>POR</v>
      </c>
      <c r="I115" s="98" t="str">
        <f>IF(INDEX('Typy - wg grup'!$F$2:$J$145,MATCH($A115,'Typy - wg grup'!$A$2:$A$145,0),MATCH(I$1,'Typy - wg grup'!$F$1:$J$1,0))="","",INDEX('Typy - wg grup'!$F$2:$J$145,MATCH($A115,'Typy - wg grup'!$A$2:$A$145,0),MATCH(I$1,'Typy - wg grup'!$F$1:$J$1,0)))</f>
        <v>POR</v>
      </c>
      <c r="J115" s="98" t="str">
        <f>IF(INDEX('Typy - wg grup'!$F$2:$J$145,MATCH($A115,'Typy - wg grup'!$A$2:$A$145,0),MATCH(J$1,'Typy - wg grup'!$F$1:$J$1,0))="","",INDEX('Typy - wg grup'!$F$2:$J$145,MATCH($A115,'Typy - wg grup'!$A$2:$A$145,0),MATCH(J$1,'Typy - wg grup'!$F$1:$J$1,0)))</f>
        <v>POR</v>
      </c>
      <c r="K115" s="98" t="str">
        <f>IF(INDEX('Typy - wg grup'!$F$2:$J$145,MATCH($A115,'Typy - wg grup'!$A$2:$A$145,0),MATCH(K$1,'Typy - wg grup'!$F$1:$J$1,0))="","",INDEX('Typy - wg grup'!$F$2:$J$145,MATCH($A115,'Typy - wg grup'!$A$2:$A$145,0),MATCH(K$1,'Typy - wg grup'!$F$1:$J$1,0)))</f>
        <v>POR</v>
      </c>
      <c r="L115" s="102" t="str">
        <f>IF(INDEX('Typy - wg grup'!$F$2:$J$145,MATCH($A115,'Typy - wg grup'!$A$2:$A$145,0),MATCH(L$1,'Typy - wg grup'!$F$1:$J$1,0))="","",INDEX('Typy - wg grup'!$F$2:$J$145,MATCH($A115,'Typy - wg grup'!$A$2:$A$145,0),MATCH(L$1,'Typy - wg grup'!$F$1:$J$1,0)))</f>
        <v>POR</v>
      </c>
      <c r="N115" s="15"/>
      <c r="P115" s="14"/>
      <c r="R115" s="15"/>
      <c r="T115" s="15"/>
      <c r="V115" s="14"/>
      <c r="X115" s="15"/>
      <c r="Z115" s="14"/>
      <c r="AB115" s="15"/>
      <c r="AD115" s="15"/>
      <c r="AF115" s="15"/>
      <c r="AH115" s="15"/>
      <c r="AJ115" s="15"/>
      <c r="AL115" s="15"/>
      <c r="AN115" s="16"/>
      <c r="AP115" s="15"/>
    </row>
    <row r="116" spans="1:127" x14ac:dyDescent="0.25">
      <c r="A116" s="19" t="s">
        <v>106</v>
      </c>
      <c r="B116" s="4" t="s">
        <v>119</v>
      </c>
      <c r="E116" s="4" t="s">
        <v>20</v>
      </c>
      <c r="F116" s="34" t="s">
        <v>80</v>
      </c>
      <c r="G116" s="147"/>
      <c r="H116" s="101" t="str">
        <f>IF(INDEX('Typy - wg grup'!$F$2:$J$145,MATCH($A116,'Typy - wg grup'!$A$2:$A$145,0),MATCH(H$1,'Typy - wg grup'!$F$1:$J$1,0))="","",INDEX('Typy - wg grup'!$F$2:$J$145,MATCH($A116,'Typy - wg grup'!$A$2:$A$145,0),MATCH(H$1,'Typy - wg grup'!$F$1:$J$1,0)))</f>
        <v>COL</v>
      </c>
      <c r="I116" s="98" t="str">
        <f>IF(INDEX('Typy - wg grup'!$F$2:$J$145,MATCH($A116,'Typy - wg grup'!$A$2:$A$145,0),MATCH(I$1,'Typy - wg grup'!$F$1:$J$1,0))="","",INDEX('Typy - wg grup'!$F$2:$J$145,MATCH($A116,'Typy - wg grup'!$A$2:$A$145,0),MATCH(I$1,'Typy - wg grup'!$F$1:$J$1,0)))</f>
        <v>COL</v>
      </c>
      <c r="J116" s="98" t="str">
        <f>IF(INDEX('Typy - wg grup'!$F$2:$J$145,MATCH($A116,'Typy - wg grup'!$A$2:$A$145,0),MATCH(J$1,'Typy - wg grup'!$F$1:$J$1,0))="","",INDEX('Typy - wg grup'!$F$2:$J$145,MATCH($A116,'Typy - wg grup'!$A$2:$A$145,0),MATCH(J$1,'Typy - wg grup'!$F$1:$J$1,0)))</f>
        <v>COL</v>
      </c>
      <c r="K116" s="98" t="str">
        <f>IF(INDEX('Typy - wg grup'!$F$2:$J$145,MATCH($A116,'Typy - wg grup'!$A$2:$A$145,0),MATCH(K$1,'Typy - wg grup'!$F$1:$J$1,0))="","",INDEX('Typy - wg grup'!$F$2:$J$145,MATCH($A116,'Typy - wg grup'!$A$2:$A$145,0),MATCH(K$1,'Typy - wg grup'!$F$1:$J$1,0)))</f>
        <v>COL</v>
      </c>
      <c r="L116" s="102" t="str">
        <f>IF(INDEX('Typy - wg grup'!$F$2:$J$145,MATCH($A116,'Typy - wg grup'!$A$2:$A$145,0),MATCH(L$1,'Typy - wg grup'!$F$1:$J$1,0))="","",INDEX('Typy - wg grup'!$F$2:$J$145,MATCH($A116,'Typy - wg grup'!$A$2:$A$145,0),MATCH(L$1,'Typy - wg grup'!$F$1:$J$1,0)))</f>
        <v>COL</v>
      </c>
      <c r="N116" s="15"/>
      <c r="P116" s="14"/>
      <c r="R116" s="15"/>
      <c r="T116" s="15"/>
      <c r="V116" s="14"/>
      <c r="X116" s="15"/>
      <c r="Z116" s="14"/>
      <c r="AB116" s="15"/>
      <c r="AD116" s="15"/>
      <c r="AF116" s="15"/>
      <c r="AH116" s="15"/>
      <c r="AJ116" s="15"/>
      <c r="AL116" s="15"/>
      <c r="AN116" s="16"/>
      <c r="AP116" s="15"/>
    </row>
    <row r="117" spans="1:127" x14ac:dyDescent="0.25">
      <c r="A117" s="19" t="s">
        <v>107</v>
      </c>
      <c r="B117" s="4" t="s">
        <v>119</v>
      </c>
      <c r="E117" s="4" t="s">
        <v>54</v>
      </c>
      <c r="F117" s="34" t="s">
        <v>242</v>
      </c>
      <c r="G117" s="147"/>
      <c r="H117" s="101" t="str">
        <f>IF(INDEX('Typy - wg grup'!$F$2:$J$145,MATCH($A117,'Typy - wg grup'!$A$2:$A$145,0),MATCH(H$1,'Typy - wg grup'!$F$1:$J$1,0))="","",INDEX('Typy - wg grup'!$F$2:$J$145,MATCH($A117,'Typy - wg grup'!$A$2:$A$145,0),MATCH(H$1,'Typy - wg grup'!$F$1:$J$1,0)))</f>
        <v/>
      </c>
      <c r="I117" s="98" t="str">
        <f>IF(INDEX('Typy - wg grup'!$F$2:$J$145,MATCH($A117,'Typy - wg grup'!$A$2:$A$145,0),MATCH(I$1,'Typy - wg grup'!$F$1:$J$1,0))="","",INDEX('Typy - wg grup'!$F$2:$J$145,MATCH($A117,'Typy - wg grup'!$A$2:$A$145,0),MATCH(I$1,'Typy - wg grup'!$F$1:$J$1,0)))</f>
        <v/>
      </c>
      <c r="J117" s="98" t="str">
        <f>IF(INDEX('Typy - wg grup'!$F$2:$J$145,MATCH($A117,'Typy - wg grup'!$A$2:$A$145,0),MATCH(J$1,'Typy - wg grup'!$F$1:$J$1,0))="","",INDEX('Typy - wg grup'!$F$2:$J$145,MATCH($A117,'Typy - wg grup'!$A$2:$A$145,0),MATCH(J$1,'Typy - wg grup'!$F$1:$J$1,0)))</f>
        <v/>
      </c>
      <c r="K117" s="98" t="str">
        <f>IF(INDEX('Typy - wg grup'!$F$2:$J$145,MATCH($A117,'Typy - wg grup'!$A$2:$A$145,0),MATCH(K$1,'Typy - wg grup'!$F$1:$J$1,0))="","",INDEX('Typy - wg grup'!$F$2:$J$145,MATCH($A117,'Typy - wg grup'!$A$2:$A$145,0),MATCH(K$1,'Typy - wg grup'!$F$1:$J$1,0)))</f>
        <v/>
      </c>
      <c r="L117" s="102" t="str">
        <f>IF(INDEX('Typy - wg grup'!$F$2:$J$145,MATCH($A117,'Typy - wg grup'!$A$2:$A$145,0),MATCH(L$1,'Typy - wg grup'!$F$1:$J$1,0))="","",INDEX('Typy - wg grup'!$F$2:$J$145,MATCH($A117,'Typy - wg grup'!$A$2:$A$145,0),MATCH(L$1,'Typy - wg grup'!$F$1:$J$1,0)))</f>
        <v/>
      </c>
      <c r="N117" s="15"/>
      <c r="P117" s="14"/>
      <c r="R117" s="15"/>
      <c r="T117" s="15"/>
      <c r="V117" s="14"/>
      <c r="X117" s="15"/>
      <c r="Z117" s="14"/>
      <c r="AB117" s="15"/>
      <c r="AD117" s="15"/>
      <c r="AF117" s="15"/>
      <c r="AH117" s="15"/>
      <c r="AJ117" s="15"/>
      <c r="AL117" s="15"/>
      <c r="AN117" s="16"/>
      <c r="AP117" s="15"/>
    </row>
    <row r="118" spans="1:127" x14ac:dyDescent="0.25">
      <c r="A118" s="19"/>
      <c r="F118" s="34"/>
      <c r="G118" s="147"/>
      <c r="H118" s="107"/>
      <c r="L118" s="162"/>
      <c r="N118" s="15"/>
      <c r="P118" s="14"/>
      <c r="R118" s="15"/>
      <c r="T118" s="15"/>
      <c r="V118" s="14"/>
      <c r="X118" s="15"/>
      <c r="Z118" s="14"/>
      <c r="AB118" s="15"/>
      <c r="AD118" s="15"/>
      <c r="AF118" s="15"/>
      <c r="AH118" s="15"/>
      <c r="AJ118" s="15"/>
      <c r="AL118" s="15"/>
      <c r="AN118" s="16"/>
      <c r="AP118" s="15"/>
    </row>
    <row r="119" spans="1:127" x14ac:dyDescent="0.25">
      <c r="A119" s="19" t="s">
        <v>109</v>
      </c>
      <c r="B119" s="4" t="s">
        <v>120</v>
      </c>
      <c r="E119" s="4" t="s">
        <v>21</v>
      </c>
      <c r="F119" s="34" t="s">
        <v>75</v>
      </c>
      <c r="G119" s="147"/>
      <c r="H119" s="101" t="str">
        <f>IF(INDEX('Typy - wg grup'!$F$2:$J$145,MATCH($A119,'Typy - wg grup'!$A$2:$A$145,0),MATCH(H$1,'Typy - wg grup'!$F$1:$J$1,0))="","",INDEX('Typy - wg grup'!$F$2:$J$145,MATCH($A119,'Typy - wg grup'!$A$2:$A$145,0),MATCH(H$1,'Typy - wg grup'!$F$1:$J$1,0)))</f>
        <v>ENG</v>
      </c>
      <c r="I119" s="98" t="str">
        <f>IF(INDEX('Typy - wg grup'!$F$2:$J$145,MATCH($A119,'Typy - wg grup'!$A$2:$A$145,0),MATCH(I$1,'Typy - wg grup'!$F$1:$J$1,0))="","",INDEX('Typy - wg grup'!$F$2:$J$145,MATCH($A119,'Typy - wg grup'!$A$2:$A$145,0),MATCH(I$1,'Typy - wg grup'!$F$1:$J$1,0)))</f>
        <v>ENG</v>
      </c>
      <c r="J119" s="98" t="str">
        <f>IF(INDEX('Typy - wg grup'!$F$2:$J$145,MATCH($A119,'Typy - wg grup'!$A$2:$A$145,0),MATCH(J$1,'Typy - wg grup'!$F$1:$J$1,0))="","",INDEX('Typy - wg grup'!$F$2:$J$145,MATCH($A119,'Typy - wg grup'!$A$2:$A$145,0),MATCH(J$1,'Typy - wg grup'!$F$1:$J$1,0)))</f>
        <v>ENG</v>
      </c>
      <c r="K119" s="98" t="str">
        <f>IF(INDEX('Typy - wg grup'!$F$2:$J$145,MATCH($A119,'Typy - wg grup'!$A$2:$A$145,0),MATCH(K$1,'Typy - wg grup'!$F$1:$J$1,0))="","",INDEX('Typy - wg grup'!$F$2:$J$145,MATCH($A119,'Typy - wg grup'!$A$2:$A$145,0),MATCH(K$1,'Typy - wg grup'!$F$1:$J$1,0)))</f>
        <v>ENG</v>
      </c>
      <c r="L119" s="102" t="str">
        <f>IF(INDEX('Typy - wg grup'!$F$2:$J$145,MATCH($A119,'Typy - wg grup'!$A$2:$A$145,0),MATCH(L$1,'Typy - wg grup'!$F$1:$J$1,0))="","",INDEX('Typy - wg grup'!$F$2:$J$145,MATCH($A119,'Typy - wg grup'!$A$2:$A$145,0),MATCH(L$1,'Typy - wg grup'!$F$1:$J$1,0)))</f>
        <v>ENG</v>
      </c>
      <c r="N119" s="15"/>
      <c r="P119" s="14"/>
      <c r="R119" s="15"/>
      <c r="T119" s="15"/>
      <c r="V119" s="14"/>
      <c r="X119" s="15"/>
      <c r="Z119" s="14"/>
      <c r="AB119" s="15"/>
      <c r="AD119" s="15"/>
      <c r="AF119" s="15"/>
      <c r="AH119" s="15"/>
      <c r="AJ119" s="15"/>
      <c r="AL119" s="15"/>
      <c r="AN119" s="16"/>
      <c r="AP119" s="15"/>
    </row>
    <row r="120" spans="1:127" x14ac:dyDescent="0.25">
      <c r="A120" s="19" t="s">
        <v>110</v>
      </c>
      <c r="B120" s="4" t="s">
        <v>120</v>
      </c>
      <c r="E120" s="4" t="s">
        <v>20</v>
      </c>
      <c r="F120" s="34" t="s">
        <v>74</v>
      </c>
      <c r="G120" s="147"/>
      <c r="H120" s="101" t="str">
        <f>IF(INDEX('Typy - wg grup'!$F$2:$J$145,MATCH($A120,'Typy - wg grup'!$A$2:$A$145,0),MATCH(H$1,'Typy - wg grup'!$F$1:$J$1,0))="","",INDEX('Typy - wg grup'!$F$2:$J$145,MATCH($A120,'Typy - wg grup'!$A$2:$A$145,0),MATCH(H$1,'Typy - wg grup'!$F$1:$J$1,0)))</f>
        <v>CRO</v>
      </c>
      <c r="I120" s="98" t="str">
        <f>IF(INDEX('Typy - wg grup'!$F$2:$J$145,MATCH($A120,'Typy - wg grup'!$A$2:$A$145,0),MATCH(I$1,'Typy - wg grup'!$F$1:$J$1,0))="","",INDEX('Typy - wg grup'!$F$2:$J$145,MATCH($A120,'Typy - wg grup'!$A$2:$A$145,0),MATCH(I$1,'Typy - wg grup'!$F$1:$J$1,0)))</f>
        <v>CRO</v>
      </c>
      <c r="J120" s="98" t="str">
        <f>IF(INDEX('Typy - wg grup'!$F$2:$J$145,MATCH($A120,'Typy - wg grup'!$A$2:$A$145,0),MATCH(J$1,'Typy - wg grup'!$F$1:$J$1,0))="","",INDEX('Typy - wg grup'!$F$2:$J$145,MATCH($A120,'Typy - wg grup'!$A$2:$A$145,0),MATCH(J$1,'Typy - wg grup'!$F$1:$J$1,0)))</f>
        <v>CRO</v>
      </c>
      <c r="K120" s="98" t="str">
        <f>IF(INDEX('Typy - wg grup'!$F$2:$J$145,MATCH($A120,'Typy - wg grup'!$A$2:$A$145,0),MATCH(K$1,'Typy - wg grup'!$F$1:$J$1,0))="","",INDEX('Typy - wg grup'!$F$2:$J$145,MATCH($A120,'Typy - wg grup'!$A$2:$A$145,0),MATCH(K$1,'Typy - wg grup'!$F$1:$J$1,0)))</f>
        <v>CRO</v>
      </c>
      <c r="L120" s="102" t="str">
        <f>IF(INDEX('Typy - wg grup'!$F$2:$J$145,MATCH($A120,'Typy - wg grup'!$A$2:$A$145,0),MATCH(L$1,'Typy - wg grup'!$F$1:$J$1,0))="","",INDEX('Typy - wg grup'!$F$2:$J$145,MATCH($A120,'Typy - wg grup'!$A$2:$A$145,0),MATCH(L$1,'Typy - wg grup'!$F$1:$J$1,0)))</f>
        <v>CRO</v>
      </c>
      <c r="N120" s="15"/>
      <c r="P120" s="14"/>
      <c r="R120" s="15"/>
      <c r="T120" s="15"/>
      <c r="V120" s="14"/>
      <c r="X120" s="15"/>
      <c r="Z120" s="14"/>
      <c r="AB120" s="15"/>
      <c r="AD120" s="15"/>
      <c r="AF120" s="15"/>
      <c r="AH120" s="15"/>
      <c r="AJ120" s="15"/>
      <c r="AL120" s="15"/>
      <c r="AN120" s="16"/>
      <c r="AP120" s="15"/>
    </row>
    <row r="121" spans="1:127" ht="18.75" thickBot="1" x14ac:dyDescent="0.3">
      <c r="A121" s="139" t="s">
        <v>111</v>
      </c>
      <c r="B121" s="140" t="s">
        <v>120</v>
      </c>
      <c r="C121" s="140"/>
      <c r="D121" s="140"/>
      <c r="E121" s="140" t="s">
        <v>60</v>
      </c>
      <c r="F121" s="37" t="s">
        <v>221</v>
      </c>
      <c r="G121" s="148"/>
      <c r="H121" s="103" t="str">
        <f>IF(INDEX('Typy - wg grup'!$F$2:$J$145,MATCH($A121,'Typy - wg grup'!$A$2:$A$145,0),MATCH(H$1,'Typy - wg grup'!$F$1:$J$1,0))="","",INDEX('Typy - wg grup'!$F$2:$J$145,MATCH($A121,'Typy - wg grup'!$A$2:$A$145,0),MATCH(H$1,'Typy - wg grup'!$F$1:$J$1,0)))</f>
        <v/>
      </c>
      <c r="I121" s="104" t="str">
        <f>IF(INDEX('Typy - wg grup'!$F$2:$J$145,MATCH($A121,'Typy - wg grup'!$A$2:$A$145,0),MATCH(I$1,'Typy - wg grup'!$F$1:$J$1,0))="","",INDEX('Typy - wg grup'!$F$2:$J$145,MATCH($A121,'Typy - wg grup'!$A$2:$A$145,0),MATCH(I$1,'Typy - wg grup'!$F$1:$J$1,0)))</f>
        <v>GHA</v>
      </c>
      <c r="J121" s="104" t="str">
        <f>IF(INDEX('Typy - wg grup'!$F$2:$J$145,MATCH($A121,'Typy - wg grup'!$A$2:$A$145,0),MATCH(J$1,'Typy - wg grup'!$F$1:$J$1,0))="","",INDEX('Typy - wg grup'!$F$2:$J$145,MATCH($A121,'Typy - wg grup'!$A$2:$A$145,0),MATCH(J$1,'Typy - wg grup'!$F$1:$J$1,0)))</f>
        <v>GHA</v>
      </c>
      <c r="K121" s="104" t="str">
        <f>IF(INDEX('Typy - wg grup'!$F$2:$J$145,MATCH($A121,'Typy - wg grup'!$A$2:$A$145,0),MATCH(K$1,'Typy - wg grup'!$F$1:$J$1,0))="","",INDEX('Typy - wg grup'!$F$2:$J$145,MATCH($A121,'Typy - wg grup'!$A$2:$A$145,0),MATCH(K$1,'Typy - wg grup'!$F$1:$J$1,0)))</f>
        <v/>
      </c>
      <c r="L121" s="105" t="str">
        <f>IF(INDEX('Typy - wg grup'!$F$2:$J$145,MATCH($A121,'Typy - wg grup'!$A$2:$A$145,0),MATCH(L$1,'Typy - wg grup'!$F$1:$J$1,0))="","",INDEX('Typy - wg grup'!$F$2:$J$145,MATCH($A121,'Typy - wg grup'!$A$2:$A$145,0),MATCH(L$1,'Typy - wg grup'!$F$1:$J$1,0)))</f>
        <v/>
      </c>
      <c r="N121" s="15"/>
      <c r="P121" s="14"/>
      <c r="R121" s="15"/>
      <c r="T121" s="15"/>
      <c r="V121" s="14"/>
      <c r="X121" s="15"/>
      <c r="Z121" s="14"/>
      <c r="AB121" s="15"/>
      <c r="AD121" s="15"/>
      <c r="AF121" s="15"/>
      <c r="AH121" s="15"/>
      <c r="AJ121" s="15"/>
      <c r="AL121" s="15"/>
      <c r="AN121" s="16"/>
      <c r="AP121" s="15"/>
    </row>
    <row r="122" spans="1:127" x14ac:dyDescent="0.25">
      <c r="A122" s="19"/>
      <c r="F122" s="137"/>
      <c r="G122" s="138"/>
      <c r="H122" s="107"/>
      <c r="L122" s="162"/>
    </row>
    <row r="123" spans="1:127" ht="18.75" thickBot="1" x14ac:dyDescent="0.3">
      <c r="A123" s="19"/>
      <c r="F123" s="137"/>
      <c r="G123" s="138"/>
      <c r="H123" s="107"/>
      <c r="L123" s="162"/>
    </row>
    <row r="124" spans="1:127" s="85" customFormat="1" ht="18.75" thickBot="1" x14ac:dyDescent="0.3">
      <c r="A124" s="81" t="s">
        <v>41</v>
      </c>
      <c r="B124" s="82"/>
      <c r="C124" s="82"/>
      <c r="D124" s="82"/>
      <c r="E124" s="82" t="s">
        <v>87</v>
      </c>
      <c r="F124" s="124"/>
      <c r="G124" s="149"/>
      <c r="H124" s="108" t="str">
        <f>INDEX('Typy - wg grup'!$F$2:$J$145,MATCH($A124,'Typy - wg grup'!$A$2:$A$145,0),MATCH(H$1,'Typy - wg grup'!$F$1:$J$1,0))</f>
        <v>BRA</v>
      </c>
      <c r="I124" s="109" t="str">
        <f>INDEX('Typy - wg grup'!$F$2:$J$145,MATCH($A124,'Typy - wg grup'!$A$2:$A$145,0),MATCH(I$1,'Typy - wg grup'!$F$1:$J$1,0))</f>
        <v>FRA</v>
      </c>
      <c r="J124" s="109" t="str">
        <f>INDEX('Typy - wg grup'!$F$2:$J$145,MATCH($A124,'Typy - wg grup'!$A$2:$A$145,0),MATCH(J$1,'Typy - wg grup'!$F$1:$J$1,0))</f>
        <v>FRA</v>
      </c>
      <c r="K124" s="109" t="str">
        <f>INDEX('Typy - wg grup'!$F$2:$J$145,MATCH($A124,'Typy - wg grup'!$A$2:$A$145,0),MATCH(K$1,'Typy - wg grup'!$F$1:$J$1,0))</f>
        <v>ESP</v>
      </c>
      <c r="L124" s="166" t="str">
        <f>INDEX('Typy - wg grup'!$F$2:$J$145,MATCH($A124,'Typy - wg grup'!$A$2:$A$145,0),MATCH(L$1,'Typy - wg grup'!$F$1:$J$1,0))</f>
        <v>ESP</v>
      </c>
      <c r="M124" s="83"/>
      <c r="N124" s="83"/>
      <c r="O124" s="83"/>
      <c r="P124" s="83"/>
      <c r="Q124" s="83"/>
      <c r="R124" s="83"/>
      <c r="S124" s="83"/>
      <c r="T124" s="83"/>
      <c r="U124" s="83"/>
      <c r="V124" s="83"/>
      <c r="W124" s="83"/>
      <c r="X124" s="83"/>
      <c r="Y124" s="83"/>
      <c r="Z124" s="83"/>
      <c r="AA124" s="83"/>
      <c r="AB124" s="83"/>
      <c r="AC124" s="83"/>
      <c r="AD124" s="83"/>
      <c r="AE124" s="83"/>
      <c r="AF124" s="83"/>
      <c r="AG124" s="83"/>
      <c r="AH124" s="83"/>
      <c r="AI124" s="83"/>
      <c r="AJ124" s="83"/>
      <c r="AK124" s="83"/>
      <c r="AL124" s="83"/>
      <c r="AM124" s="83"/>
      <c r="AN124" s="83"/>
      <c r="AO124" s="83"/>
      <c r="AP124" s="83"/>
      <c r="AQ124" s="84"/>
      <c r="AR124" s="84"/>
      <c r="AS124" s="84"/>
      <c r="AT124" s="84"/>
      <c r="AU124" s="84"/>
      <c r="AV124" s="84"/>
      <c r="AW124" s="84"/>
      <c r="AX124" s="84"/>
      <c r="AY124" s="84"/>
      <c r="AZ124" s="84"/>
      <c r="BA124" s="84"/>
      <c r="BB124" s="84"/>
      <c r="BC124" s="84"/>
      <c r="BD124" s="84"/>
      <c r="BE124" s="84"/>
      <c r="BF124" s="84"/>
      <c r="BG124" s="84"/>
      <c r="BH124" s="84"/>
      <c r="BI124" s="84"/>
      <c r="BJ124" s="84"/>
      <c r="BK124" s="84"/>
      <c r="BL124" s="84"/>
      <c r="BM124" s="84"/>
      <c r="BN124" s="84"/>
      <c r="BO124" s="84"/>
      <c r="BP124" s="84"/>
      <c r="BQ124" s="84"/>
      <c r="BR124" s="84"/>
      <c r="BS124" s="84"/>
      <c r="BT124" s="84"/>
      <c r="BU124" s="84"/>
      <c r="BV124" s="84"/>
      <c r="BW124" s="84"/>
      <c r="BX124" s="84"/>
      <c r="BY124" s="84"/>
      <c r="BZ124" s="84"/>
      <c r="CA124" s="84"/>
      <c r="CB124" s="84"/>
      <c r="CC124" s="84"/>
      <c r="CD124" s="84"/>
      <c r="CE124" s="84"/>
      <c r="CF124" s="84"/>
      <c r="CG124" s="84"/>
      <c r="CH124" s="84"/>
      <c r="CI124" s="84"/>
      <c r="CJ124" s="84"/>
      <c r="CK124" s="84"/>
      <c r="CL124" s="84"/>
      <c r="CM124" s="84"/>
      <c r="CN124" s="84"/>
      <c r="CO124" s="84"/>
      <c r="CP124" s="84"/>
      <c r="CQ124" s="84"/>
      <c r="CR124" s="84"/>
      <c r="CS124" s="84"/>
      <c r="CT124" s="84"/>
      <c r="CU124" s="84"/>
      <c r="CV124" s="84"/>
      <c r="CW124" s="84"/>
      <c r="CX124" s="84"/>
      <c r="CY124" s="84"/>
      <c r="CZ124" s="84"/>
      <c r="DA124" s="84"/>
      <c r="DB124" s="84"/>
      <c r="DC124" s="84"/>
      <c r="DD124" s="84"/>
      <c r="DE124" s="84"/>
      <c r="DF124" s="84"/>
      <c r="DG124" s="84"/>
      <c r="DH124" s="84"/>
      <c r="DI124" s="84"/>
      <c r="DJ124" s="84"/>
      <c r="DK124" s="84"/>
      <c r="DL124" s="84"/>
      <c r="DM124" s="84"/>
      <c r="DN124" s="84"/>
      <c r="DO124" s="84"/>
      <c r="DP124" s="84"/>
      <c r="DQ124" s="84"/>
      <c r="DR124" s="84"/>
      <c r="DS124" s="84"/>
      <c r="DT124" s="84"/>
      <c r="DU124" s="84"/>
      <c r="DV124" s="84"/>
      <c r="DW124" s="84"/>
    </row>
    <row r="127" spans="1:127" s="9" customFormat="1" ht="19.5" customHeight="1" x14ac:dyDescent="0.2">
      <c r="A127" s="8"/>
      <c r="B127" s="8"/>
      <c r="D127" s="10"/>
      <c r="F127" s="3"/>
      <c r="G127" s="11"/>
      <c r="H127" s="11"/>
      <c r="I127" s="11"/>
      <c r="J127" s="11"/>
      <c r="K127" s="11"/>
      <c r="L127" s="11"/>
      <c r="M127" s="11"/>
    </row>
    <row r="135" spans="6:6" x14ac:dyDescent="0.25">
      <c r="F135" s="93"/>
    </row>
    <row r="136" spans="6:6" x14ac:dyDescent="0.25">
      <c r="F136" s="93"/>
    </row>
    <row r="137" spans="6:6" x14ac:dyDescent="0.25">
      <c r="F137" s="93"/>
    </row>
    <row r="138" spans="6:6" x14ac:dyDescent="0.25">
      <c r="F138" s="93"/>
    </row>
    <row r="139" spans="6:6" x14ac:dyDescent="0.25">
      <c r="F139" s="93"/>
    </row>
    <row r="140" spans="6:6" x14ac:dyDescent="0.25">
      <c r="F140" s="93"/>
    </row>
    <row r="141" spans="6:6" x14ac:dyDescent="0.25">
      <c r="F141" s="93"/>
    </row>
    <row r="142" spans="6:6" x14ac:dyDescent="0.25">
      <c r="F142" s="93"/>
    </row>
    <row r="143" spans="6:6" x14ac:dyDescent="0.25">
      <c r="F143" s="93"/>
    </row>
    <row r="144" spans="6:6" x14ac:dyDescent="0.25">
      <c r="F144" s="93"/>
    </row>
    <row r="145" spans="6:6" x14ac:dyDescent="0.25">
      <c r="F145" s="93"/>
    </row>
    <row r="146" spans="6:6" x14ac:dyDescent="0.25">
      <c r="F146" s="93"/>
    </row>
    <row r="147" spans="6:6" x14ac:dyDescent="0.25">
      <c r="F147" s="93"/>
    </row>
    <row r="148" spans="6:6" x14ac:dyDescent="0.25">
      <c r="F148" s="93"/>
    </row>
    <row r="149" spans="6:6" x14ac:dyDescent="0.25">
      <c r="F149" s="93"/>
    </row>
    <row r="150" spans="6:6" x14ac:dyDescent="0.25">
      <c r="F150" s="93"/>
    </row>
    <row r="151" spans="6:6" x14ac:dyDescent="0.25">
      <c r="F151" s="93"/>
    </row>
    <row r="152" spans="6:6" x14ac:dyDescent="0.25">
      <c r="F152" s="93"/>
    </row>
    <row r="153" spans="6:6" x14ac:dyDescent="0.25">
      <c r="F153" s="93"/>
    </row>
    <row r="154" spans="6:6" x14ac:dyDescent="0.25">
      <c r="F154" s="93"/>
    </row>
    <row r="155" spans="6:6" x14ac:dyDescent="0.25">
      <c r="F155" s="93"/>
    </row>
    <row r="156" spans="6:6" x14ac:dyDescent="0.25">
      <c r="F156" s="93"/>
    </row>
    <row r="157" spans="6:6" x14ac:dyDescent="0.25">
      <c r="F157" s="93"/>
    </row>
    <row r="158" spans="6:6" x14ac:dyDescent="0.25">
      <c r="F158" s="93"/>
    </row>
    <row r="159" spans="6:6" x14ac:dyDescent="0.25">
      <c r="F159" s="93"/>
    </row>
    <row r="160" spans="6:6" x14ac:dyDescent="0.25">
      <c r="F160" s="93"/>
    </row>
    <row r="161" spans="6:11" x14ac:dyDescent="0.25">
      <c r="F161" s="93"/>
    </row>
    <row r="162" spans="6:11" x14ac:dyDescent="0.25">
      <c r="F162" s="93"/>
    </row>
    <row r="163" spans="6:11" x14ac:dyDescent="0.25">
      <c r="F163" s="93"/>
    </row>
    <row r="164" spans="6:11" x14ac:dyDescent="0.25">
      <c r="F164" s="93"/>
    </row>
    <row r="165" spans="6:11" x14ac:dyDescent="0.25">
      <c r="F165" s="93"/>
    </row>
    <row r="166" spans="6:11" x14ac:dyDescent="0.25">
      <c r="F166" s="93"/>
    </row>
    <row r="167" spans="6:11" x14ac:dyDescent="0.25">
      <c r="F167" s="93"/>
    </row>
    <row r="168" spans="6:11" x14ac:dyDescent="0.25">
      <c r="F168" s="93"/>
    </row>
    <row r="169" spans="6:11" x14ac:dyDescent="0.25">
      <c r="F169" s="93"/>
    </row>
    <row r="170" spans="6:11" x14ac:dyDescent="0.25">
      <c r="F170" s="93"/>
    </row>
    <row r="172" spans="6:11" x14ac:dyDescent="0.25">
      <c r="H172" s="71"/>
      <c r="I172" s="71"/>
      <c r="J172" s="71"/>
      <c r="K172" s="71"/>
    </row>
  </sheetData>
  <mergeCells count="1">
    <mergeCell ref="A74:E74"/>
  </mergeCells>
  <phoneticPr fontId="0" type="noConversion"/>
  <conditionalFormatting sqref="H2:L73">
    <cfRule type="expression" dxfId="11" priority="19" stopIfTrue="1">
      <formula>IF($F2=H2,1,0)</formula>
    </cfRule>
    <cfRule type="expression" dxfId="10" priority="20" stopIfTrue="1">
      <formula>IF(ISBLANK($F2),0,IF(AND((LEFT($F2,1)=RIGHT($F2,1)),(LEFT(H2,1)=RIGHT(H2,1))),1,0))</formula>
    </cfRule>
    <cfRule type="expression" dxfId="9" priority="21" stopIfTrue="1">
      <formula>IF(AND((LEFT($F2,1)&lt;RIGHT($F2,1)),(LEFT(H2,1)&lt;RIGHT(H2,1))),1,IF(AND((LEFT($F2,1)&gt;RIGHT($F2,1)),(LEFT(H2,1)&gt;RIGHT(H2,1))),1,0))</formula>
    </cfRule>
  </conditionalFormatting>
  <conditionalFormatting sqref="H75:L77 H79:L81 H83:L85 H87:L89 H91:L93 H95:L97 H99:L101 H103:L105 H107:L109 H111:L113 H115:L117 H119:L121">
    <cfRule type="expression" dxfId="8" priority="22" stopIfTrue="1">
      <formula>IF($F75="",0,IF(H75=$F75,1,0))</formula>
    </cfRule>
    <cfRule type="expression" dxfId="7" priority="23" stopIfTrue="1">
      <formula>IF(H75="",0,IF(OR($F73=H75,$F74=H75,$F76=H75,AND($A77&lt;&gt;"M",$F77=H75)),1,0))</formula>
    </cfRule>
  </conditionalFormatting>
  <conditionalFormatting sqref="H124:L124">
    <cfRule type="expression" dxfId="6" priority="24" stopIfTrue="1">
      <formula>IF($F124="",0,IF(H124=$F124,1,0))</formula>
    </cfRule>
  </conditionalFormatting>
  <pageMargins left="0.75" right="0.75" top="1" bottom="1" header="0.5" footer="0.5"/>
  <pageSetup paperSize="9" orientation="portrait" horizontalDpi="4294967293" verticalDpi="300" r:id="rId1"/>
  <headerFooter alignWithMargins="0">
    <oddHeader>&amp;A</oddHeader>
    <oddFooter>Strona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9987F-27AC-4416-8B22-453FAB6F4DAC}">
  <sheetPr codeName="Arkusz3"/>
  <dimension ref="A1:W148"/>
  <sheetViews>
    <sheetView workbookViewId="0">
      <pane xSplit="5" ySplit="1" topLeftCell="F2" activePane="bottomRight" state="frozen"/>
      <selection activeCell="K4" sqref="K4"/>
      <selection pane="topRight" activeCell="K4" sqref="K4"/>
      <selection pane="bottomLeft" activeCell="K4" sqref="K4"/>
      <selection pane="bottomRight" activeCell="D1" sqref="D1"/>
    </sheetView>
  </sheetViews>
  <sheetFormatPr defaultColWidth="9.28515625" defaultRowHeight="18" x14ac:dyDescent="0.25"/>
  <cols>
    <col min="1" max="1" width="3" style="4" customWidth="1"/>
    <col min="2" max="2" width="6.28515625" style="4" bestFit="1" customWidth="1"/>
    <col min="3" max="3" width="34.7109375" style="4" bestFit="1" customWidth="1"/>
    <col min="4" max="4" width="9.7109375" style="2" bestFit="1" customWidth="1"/>
    <col min="5" max="5" width="3.7109375" style="4" customWidth="1"/>
    <col min="6" max="23" width="6.7109375" style="5" customWidth="1"/>
    <col min="24" max="16384" width="9.28515625" style="4"/>
  </cols>
  <sheetData>
    <row r="1" spans="1:23" s="3" customFormat="1" ht="101.25" customHeight="1" thickBot="1" x14ac:dyDescent="0.3">
      <c r="A1" s="25" t="s">
        <v>14</v>
      </c>
      <c r="B1" s="26"/>
      <c r="C1" s="26"/>
      <c r="D1" s="28" t="s">
        <v>9</v>
      </c>
      <c r="E1" s="72"/>
      <c r="F1" s="159" t="s">
        <v>230</v>
      </c>
      <c r="G1" s="94" t="s">
        <v>229</v>
      </c>
      <c r="H1" s="94" t="s">
        <v>228</v>
      </c>
      <c r="I1" s="94" t="s">
        <v>227</v>
      </c>
      <c r="J1" s="160" t="s">
        <v>226</v>
      </c>
      <c r="K1" s="12"/>
      <c r="L1" s="12"/>
      <c r="M1" s="12"/>
      <c r="N1" s="13"/>
      <c r="O1" s="12"/>
      <c r="P1" s="12"/>
      <c r="Q1" s="12"/>
      <c r="R1" s="12"/>
      <c r="S1" s="12"/>
      <c r="T1" s="12"/>
      <c r="U1" s="12"/>
      <c r="V1" s="12"/>
      <c r="W1" s="12"/>
    </row>
    <row r="2" spans="1:23" x14ac:dyDescent="0.25">
      <c r="A2" s="19">
        <v>1</v>
      </c>
      <c r="B2" s="4" t="s">
        <v>86</v>
      </c>
      <c r="C2" s="4" t="s">
        <v>121</v>
      </c>
      <c r="D2" s="34" t="s">
        <v>68</v>
      </c>
      <c r="E2" s="111"/>
      <c r="F2" s="110" t="s">
        <v>68</v>
      </c>
      <c r="G2" s="144" t="s">
        <v>68</v>
      </c>
      <c r="H2" s="144" t="s">
        <v>68</v>
      </c>
      <c r="I2" s="144" t="s">
        <v>68</v>
      </c>
      <c r="J2" s="161" t="s">
        <v>68</v>
      </c>
    </row>
    <row r="3" spans="1:23" x14ac:dyDescent="0.25">
      <c r="A3" s="19">
        <v>2</v>
      </c>
      <c r="B3" s="4" t="s">
        <v>112</v>
      </c>
      <c r="C3" s="4" t="s">
        <v>122</v>
      </c>
      <c r="D3" s="34" t="s">
        <v>65</v>
      </c>
      <c r="E3" s="73"/>
      <c r="F3" s="107" t="s">
        <v>70</v>
      </c>
      <c r="G3" s="5" t="s">
        <v>70</v>
      </c>
      <c r="H3" s="5" t="s">
        <v>70</v>
      </c>
      <c r="I3" s="5" t="s">
        <v>70</v>
      </c>
      <c r="J3" s="162" t="s">
        <v>70</v>
      </c>
    </row>
    <row r="4" spans="1:23" x14ac:dyDescent="0.25">
      <c r="A4" s="19">
        <v>25</v>
      </c>
      <c r="B4" s="4" t="s">
        <v>48</v>
      </c>
      <c r="C4" s="4" t="s">
        <v>123</v>
      </c>
      <c r="D4" s="34" t="s">
        <v>70</v>
      </c>
      <c r="E4" s="73"/>
      <c r="F4" s="107" t="s">
        <v>68</v>
      </c>
      <c r="G4" s="5" t="s">
        <v>68</v>
      </c>
      <c r="H4" s="5" t="s">
        <v>65</v>
      </c>
      <c r="I4" s="5" t="s">
        <v>209</v>
      </c>
      <c r="J4" s="162" t="s">
        <v>68</v>
      </c>
    </row>
    <row r="5" spans="1:23" x14ac:dyDescent="0.25">
      <c r="A5" s="19">
        <v>28</v>
      </c>
      <c r="B5" s="4" t="s">
        <v>49</v>
      </c>
      <c r="C5" s="4" t="s">
        <v>124</v>
      </c>
      <c r="D5" s="34" t="s">
        <v>209</v>
      </c>
      <c r="E5" s="73"/>
      <c r="F5" s="107" t="s">
        <v>65</v>
      </c>
      <c r="G5" s="5" t="s">
        <v>65</v>
      </c>
      <c r="H5" s="5" t="s">
        <v>65</v>
      </c>
      <c r="I5" s="5" t="s">
        <v>70</v>
      </c>
      <c r="J5" s="162" t="s">
        <v>70</v>
      </c>
    </row>
    <row r="6" spans="1:23" x14ac:dyDescent="0.25">
      <c r="A6" s="19">
        <v>53</v>
      </c>
      <c r="B6" s="4" t="s">
        <v>63</v>
      </c>
      <c r="C6" s="4" t="s">
        <v>125</v>
      </c>
      <c r="D6" s="34" t="s">
        <v>84</v>
      </c>
      <c r="E6" s="73"/>
      <c r="F6" s="107" t="s">
        <v>70</v>
      </c>
      <c r="G6" s="5" t="s">
        <v>66</v>
      </c>
      <c r="H6" s="5" t="s">
        <v>70</v>
      </c>
      <c r="I6" s="5" t="s">
        <v>76</v>
      </c>
      <c r="J6" s="162" t="s">
        <v>212</v>
      </c>
    </row>
    <row r="7" spans="1:23" x14ac:dyDescent="0.25">
      <c r="A7" s="19">
        <v>54</v>
      </c>
      <c r="B7" s="4" t="s">
        <v>63</v>
      </c>
      <c r="C7" s="4" t="s">
        <v>126</v>
      </c>
      <c r="D7" s="34" t="s">
        <v>209</v>
      </c>
      <c r="E7" s="73"/>
      <c r="F7" s="107" t="s">
        <v>209</v>
      </c>
      <c r="G7" s="5" t="s">
        <v>212</v>
      </c>
      <c r="H7" s="5" t="s">
        <v>76</v>
      </c>
      <c r="I7" s="5" t="s">
        <v>212</v>
      </c>
      <c r="J7" s="162" t="s">
        <v>76</v>
      </c>
    </row>
    <row r="8" spans="1:23" ht="9" customHeight="1" x14ac:dyDescent="0.25">
      <c r="A8" s="19"/>
      <c r="D8" s="34"/>
      <c r="E8" s="73"/>
      <c r="F8" s="107"/>
      <c r="J8" s="162"/>
    </row>
    <row r="9" spans="1:23" x14ac:dyDescent="0.25">
      <c r="A9" s="19" t="s">
        <v>29</v>
      </c>
      <c r="C9" s="4" t="s">
        <v>21</v>
      </c>
      <c r="D9" s="34" t="s">
        <v>194</v>
      </c>
      <c r="E9" s="111"/>
      <c r="F9" s="101" t="s">
        <v>194</v>
      </c>
      <c r="G9" s="98" t="s">
        <v>194</v>
      </c>
      <c r="H9" s="98" t="s">
        <v>194</v>
      </c>
      <c r="I9" s="98" t="s">
        <v>194</v>
      </c>
      <c r="J9" s="102" t="s">
        <v>194</v>
      </c>
    </row>
    <row r="10" spans="1:23" x14ac:dyDescent="0.25">
      <c r="A10" s="19" t="s">
        <v>30</v>
      </c>
      <c r="C10" s="4" t="s">
        <v>20</v>
      </c>
      <c r="D10" s="34" t="s">
        <v>238</v>
      </c>
      <c r="E10" s="111"/>
      <c r="F10" s="101" t="s">
        <v>81</v>
      </c>
      <c r="G10" s="98" t="s">
        <v>195</v>
      </c>
      <c r="H10" s="98" t="s">
        <v>195</v>
      </c>
      <c r="I10" s="98" t="s">
        <v>195</v>
      </c>
      <c r="J10" s="102" t="s">
        <v>81</v>
      </c>
    </row>
    <row r="11" spans="1:23" ht="18.75" thickBot="1" x14ac:dyDescent="0.3">
      <c r="A11" s="19" t="s">
        <v>53</v>
      </c>
      <c r="C11" s="4" t="s">
        <v>54</v>
      </c>
      <c r="D11" s="34"/>
      <c r="E11" s="73"/>
      <c r="F11" s="103" t="s">
        <v>195</v>
      </c>
      <c r="G11" s="104" t="s">
        <v>81</v>
      </c>
      <c r="H11" s="104" t="s">
        <v>81</v>
      </c>
      <c r="I11" s="104" t="s">
        <v>81</v>
      </c>
      <c r="J11" s="105" t="s">
        <v>195</v>
      </c>
    </row>
    <row r="12" spans="1:23" ht="9" customHeight="1" thickBot="1" x14ac:dyDescent="0.3">
      <c r="A12" s="31"/>
      <c r="B12" s="32"/>
      <c r="C12" s="32"/>
      <c r="D12" s="35"/>
      <c r="E12" s="74"/>
      <c r="F12" s="113"/>
      <c r="G12" s="112"/>
      <c r="H12" s="112"/>
      <c r="I12" s="112"/>
      <c r="J12" s="163"/>
    </row>
    <row r="13" spans="1:23" x14ac:dyDescent="0.25">
      <c r="A13" s="29" t="s">
        <v>15</v>
      </c>
      <c r="B13" s="30"/>
      <c r="C13" s="30"/>
      <c r="D13" s="34"/>
      <c r="E13" s="73"/>
      <c r="F13" s="107"/>
      <c r="J13" s="162"/>
    </row>
    <row r="14" spans="1:23" x14ac:dyDescent="0.25">
      <c r="A14" s="19">
        <v>3</v>
      </c>
      <c r="B14" s="158" t="s">
        <v>112</v>
      </c>
      <c r="C14" s="4" t="s">
        <v>127</v>
      </c>
      <c r="D14" s="34" t="s">
        <v>70</v>
      </c>
      <c r="E14" s="73"/>
      <c r="F14" s="107" t="s">
        <v>68</v>
      </c>
      <c r="G14" s="5" t="s">
        <v>65</v>
      </c>
      <c r="H14" s="5" t="s">
        <v>70</v>
      </c>
      <c r="I14" s="5" t="s">
        <v>70</v>
      </c>
      <c r="J14" s="162" t="s">
        <v>68</v>
      </c>
    </row>
    <row r="15" spans="1:23" x14ac:dyDescent="0.25">
      <c r="A15" s="19">
        <v>8</v>
      </c>
      <c r="B15" s="4" t="s">
        <v>113</v>
      </c>
      <c r="C15" s="4" t="s">
        <v>128</v>
      </c>
      <c r="D15" s="34" t="s">
        <v>70</v>
      </c>
      <c r="E15" s="73"/>
      <c r="F15" s="107" t="s">
        <v>70</v>
      </c>
      <c r="G15" s="5" t="s">
        <v>76</v>
      </c>
      <c r="H15" s="5" t="s">
        <v>76</v>
      </c>
      <c r="I15" s="5" t="s">
        <v>212</v>
      </c>
      <c r="J15" s="162" t="s">
        <v>76</v>
      </c>
    </row>
    <row r="16" spans="1:23" x14ac:dyDescent="0.25">
      <c r="A16" s="19">
        <v>26</v>
      </c>
      <c r="B16" s="4" t="s">
        <v>48</v>
      </c>
      <c r="C16" s="4" t="s">
        <v>129</v>
      </c>
      <c r="D16" s="34" t="s">
        <v>231</v>
      </c>
      <c r="E16" s="73"/>
      <c r="F16" s="107" t="s">
        <v>209</v>
      </c>
      <c r="G16" s="5" t="s">
        <v>65</v>
      </c>
      <c r="H16" s="5" t="s">
        <v>65</v>
      </c>
      <c r="I16" s="5" t="s">
        <v>209</v>
      </c>
      <c r="J16" s="162" t="s">
        <v>68</v>
      </c>
    </row>
    <row r="17" spans="1:10" x14ac:dyDescent="0.25">
      <c r="A17" s="19">
        <v>27</v>
      </c>
      <c r="B17" s="4" t="s">
        <v>49</v>
      </c>
      <c r="C17" s="4" t="s">
        <v>130</v>
      </c>
      <c r="D17" s="34" t="s">
        <v>236</v>
      </c>
      <c r="E17" s="73"/>
      <c r="F17" s="107" t="s">
        <v>68</v>
      </c>
      <c r="G17" s="5" t="s">
        <v>68</v>
      </c>
      <c r="H17" s="5" t="s">
        <v>85</v>
      </c>
      <c r="I17" s="5" t="s">
        <v>76</v>
      </c>
      <c r="J17" s="162" t="s">
        <v>65</v>
      </c>
    </row>
    <row r="18" spans="1:10" x14ac:dyDescent="0.25">
      <c r="A18" s="19">
        <v>51</v>
      </c>
      <c r="B18" s="4" t="s">
        <v>62</v>
      </c>
      <c r="C18" s="4" t="s">
        <v>131</v>
      </c>
      <c r="D18" s="34" t="s">
        <v>65</v>
      </c>
      <c r="E18" s="73"/>
      <c r="F18" s="107" t="s">
        <v>70</v>
      </c>
      <c r="G18" s="5" t="s">
        <v>70</v>
      </c>
      <c r="H18" s="5" t="s">
        <v>70</v>
      </c>
      <c r="I18" s="5" t="s">
        <v>212</v>
      </c>
      <c r="J18" s="162" t="s">
        <v>70</v>
      </c>
    </row>
    <row r="19" spans="1:10" x14ac:dyDescent="0.25">
      <c r="A19" s="19">
        <v>52</v>
      </c>
      <c r="B19" s="4" t="s">
        <v>62</v>
      </c>
      <c r="C19" s="4" t="s">
        <v>132</v>
      </c>
      <c r="D19" s="34" t="s">
        <v>83</v>
      </c>
      <c r="E19" s="73"/>
      <c r="F19" s="107" t="s">
        <v>209</v>
      </c>
      <c r="G19" s="5" t="s">
        <v>65</v>
      </c>
      <c r="H19" s="5" t="s">
        <v>68</v>
      </c>
      <c r="I19" s="5" t="s">
        <v>66</v>
      </c>
      <c r="J19" s="162" t="s">
        <v>209</v>
      </c>
    </row>
    <row r="20" spans="1:10" ht="9" customHeight="1" x14ac:dyDescent="0.25">
      <c r="A20" s="19"/>
      <c r="D20" s="34"/>
      <c r="E20" s="73"/>
      <c r="F20" s="107"/>
      <c r="J20" s="162"/>
    </row>
    <row r="21" spans="1:10" x14ac:dyDescent="0.25">
      <c r="A21" s="19" t="s">
        <v>31</v>
      </c>
      <c r="C21" s="4" t="s">
        <v>21</v>
      </c>
      <c r="D21" s="34" t="s">
        <v>71</v>
      </c>
      <c r="E21" s="73"/>
      <c r="F21" s="107" t="s">
        <v>197</v>
      </c>
      <c r="G21" s="5" t="s">
        <v>71</v>
      </c>
      <c r="H21" s="5" t="s">
        <v>71</v>
      </c>
      <c r="I21" s="5" t="s">
        <v>71</v>
      </c>
      <c r="J21" s="162" t="s">
        <v>197</v>
      </c>
    </row>
    <row r="22" spans="1:10" x14ac:dyDescent="0.25">
      <c r="A22" s="19" t="s">
        <v>32</v>
      </c>
      <c r="C22" s="4" t="s">
        <v>20</v>
      </c>
      <c r="D22" s="34" t="s">
        <v>197</v>
      </c>
      <c r="E22" s="73"/>
      <c r="F22" s="107" t="s">
        <v>71</v>
      </c>
      <c r="G22" s="5" t="s">
        <v>197</v>
      </c>
      <c r="H22" s="5" t="s">
        <v>197</v>
      </c>
      <c r="I22" s="5" t="s">
        <v>197</v>
      </c>
      <c r="J22" s="162" t="s">
        <v>71</v>
      </c>
    </row>
    <row r="23" spans="1:10" ht="18.75" thickBot="1" x14ac:dyDescent="0.3">
      <c r="A23" s="19" t="s">
        <v>55</v>
      </c>
      <c r="C23" s="4" t="s">
        <v>54</v>
      </c>
      <c r="D23" s="34" t="s">
        <v>198</v>
      </c>
      <c r="E23" s="73"/>
      <c r="F23" s="113"/>
      <c r="G23" s="112" t="s">
        <v>198</v>
      </c>
      <c r="H23" s="112" t="s">
        <v>198</v>
      </c>
      <c r="I23" s="112" t="s">
        <v>224</v>
      </c>
      <c r="J23" s="163" t="s">
        <v>224</v>
      </c>
    </row>
    <row r="24" spans="1:10" ht="9" customHeight="1" thickBot="1" x14ac:dyDescent="0.3">
      <c r="A24" s="31"/>
      <c r="B24" s="32"/>
      <c r="C24" s="32"/>
      <c r="D24" s="35"/>
      <c r="E24" s="74"/>
      <c r="F24" s="113"/>
      <c r="G24" s="112"/>
      <c r="H24" s="112"/>
      <c r="I24" s="112"/>
      <c r="J24" s="163"/>
    </row>
    <row r="25" spans="1:10" x14ac:dyDescent="0.25">
      <c r="A25" s="29" t="s">
        <v>16</v>
      </c>
      <c r="B25" s="30"/>
      <c r="C25" s="30"/>
      <c r="D25" s="34"/>
      <c r="E25" s="73"/>
      <c r="F25" s="107"/>
      <c r="J25" s="162"/>
    </row>
    <row r="26" spans="1:10" x14ac:dyDescent="0.25">
      <c r="A26" s="19">
        <v>5</v>
      </c>
      <c r="B26" s="4" t="s">
        <v>43</v>
      </c>
      <c r="C26" s="4" t="s">
        <v>133</v>
      </c>
      <c r="D26" s="34" t="s">
        <v>212</v>
      </c>
      <c r="E26" s="73"/>
      <c r="F26" s="107" t="s">
        <v>70</v>
      </c>
      <c r="G26" s="5" t="s">
        <v>76</v>
      </c>
      <c r="H26" s="5" t="s">
        <v>76</v>
      </c>
      <c r="I26" s="5" t="s">
        <v>209</v>
      </c>
      <c r="J26" s="162" t="s">
        <v>76</v>
      </c>
    </row>
    <row r="27" spans="1:10" x14ac:dyDescent="0.25">
      <c r="A27" s="19">
        <v>7</v>
      </c>
      <c r="B27" s="4" t="s">
        <v>43</v>
      </c>
      <c r="C27" s="4" t="s">
        <v>134</v>
      </c>
      <c r="D27" s="34" t="s">
        <v>70</v>
      </c>
      <c r="E27" s="73"/>
      <c r="F27" s="107" t="s">
        <v>85</v>
      </c>
      <c r="G27" s="5" t="s">
        <v>65</v>
      </c>
      <c r="H27" s="5" t="s">
        <v>65</v>
      </c>
      <c r="I27" s="5" t="s">
        <v>68</v>
      </c>
      <c r="J27" s="162" t="s">
        <v>65</v>
      </c>
    </row>
    <row r="28" spans="1:10" x14ac:dyDescent="0.25">
      <c r="A28" s="19">
        <v>29</v>
      </c>
      <c r="B28" s="4" t="s">
        <v>50</v>
      </c>
      <c r="C28" s="4" t="s">
        <v>135</v>
      </c>
      <c r="D28" s="34" t="s">
        <v>85</v>
      </c>
      <c r="E28" s="73"/>
      <c r="F28" s="107" t="s">
        <v>214</v>
      </c>
      <c r="G28" s="5" t="s">
        <v>85</v>
      </c>
      <c r="H28" s="5" t="s">
        <v>216</v>
      </c>
      <c r="I28" s="5" t="s">
        <v>85</v>
      </c>
      <c r="J28" s="162" t="s">
        <v>85</v>
      </c>
    </row>
    <row r="29" spans="1:10" x14ac:dyDescent="0.25">
      <c r="A29" s="19">
        <v>30</v>
      </c>
      <c r="B29" s="4" t="s">
        <v>50</v>
      </c>
      <c r="C29" s="4" t="s">
        <v>136</v>
      </c>
      <c r="D29" s="34" t="s">
        <v>212</v>
      </c>
      <c r="E29" s="73"/>
      <c r="F29" s="107" t="s">
        <v>209</v>
      </c>
      <c r="G29" s="5" t="s">
        <v>70</v>
      </c>
      <c r="H29" s="5" t="s">
        <v>66</v>
      </c>
      <c r="I29" s="5" t="s">
        <v>209</v>
      </c>
      <c r="J29" s="162" t="s">
        <v>70</v>
      </c>
    </row>
    <row r="30" spans="1:10" x14ac:dyDescent="0.25">
      <c r="A30" s="19">
        <v>49</v>
      </c>
      <c r="B30" s="4" t="s">
        <v>63</v>
      </c>
      <c r="C30" s="4" t="s">
        <v>137</v>
      </c>
      <c r="D30" s="34" t="s">
        <v>84</v>
      </c>
      <c r="E30" s="73"/>
      <c r="F30" s="107" t="s">
        <v>68</v>
      </c>
      <c r="G30" s="5" t="s">
        <v>76</v>
      </c>
      <c r="H30" s="5" t="s">
        <v>67</v>
      </c>
      <c r="I30" s="5" t="s">
        <v>76</v>
      </c>
      <c r="J30" s="162" t="s">
        <v>76</v>
      </c>
    </row>
    <row r="31" spans="1:10" x14ac:dyDescent="0.25">
      <c r="A31" s="19">
        <v>50</v>
      </c>
      <c r="B31" s="4" t="s">
        <v>63</v>
      </c>
      <c r="C31" s="4" t="s">
        <v>138</v>
      </c>
      <c r="D31" s="34" t="s">
        <v>235</v>
      </c>
      <c r="E31" s="73"/>
      <c r="F31" s="107" t="s">
        <v>65</v>
      </c>
      <c r="G31" s="5" t="s">
        <v>68</v>
      </c>
      <c r="H31" s="5" t="s">
        <v>214</v>
      </c>
      <c r="I31" s="5" t="s">
        <v>66</v>
      </c>
      <c r="J31" s="162" t="s">
        <v>68</v>
      </c>
    </row>
    <row r="32" spans="1:10" ht="9" customHeight="1" x14ac:dyDescent="0.25">
      <c r="A32" s="19"/>
      <c r="D32" s="34"/>
      <c r="E32" s="73"/>
      <c r="F32" s="107"/>
      <c r="J32" s="162"/>
    </row>
    <row r="33" spans="1:10" x14ac:dyDescent="0.25">
      <c r="A33" s="19" t="s">
        <v>33</v>
      </c>
      <c r="C33" s="4" t="s">
        <v>21</v>
      </c>
      <c r="D33" s="34" t="s">
        <v>199</v>
      </c>
      <c r="E33" s="73"/>
      <c r="F33" s="107" t="s">
        <v>199</v>
      </c>
      <c r="G33" s="5" t="s">
        <v>199</v>
      </c>
      <c r="H33" s="5" t="s">
        <v>199</v>
      </c>
      <c r="I33" s="5" t="s">
        <v>199</v>
      </c>
      <c r="J33" s="162" t="s">
        <v>199</v>
      </c>
    </row>
    <row r="34" spans="1:10" x14ac:dyDescent="0.25">
      <c r="A34" s="19" t="s">
        <v>34</v>
      </c>
      <c r="C34" s="4" t="s">
        <v>20</v>
      </c>
      <c r="D34" s="34" t="s">
        <v>215</v>
      </c>
      <c r="E34" s="73"/>
      <c r="F34" s="107" t="s">
        <v>200</v>
      </c>
      <c r="G34" s="5" t="s">
        <v>215</v>
      </c>
      <c r="H34" s="5" t="s">
        <v>215</v>
      </c>
      <c r="I34" s="5" t="s">
        <v>215</v>
      </c>
      <c r="J34" s="162" t="s">
        <v>215</v>
      </c>
    </row>
    <row r="35" spans="1:10" ht="18.75" thickBot="1" x14ac:dyDescent="0.3">
      <c r="A35" s="19" t="s">
        <v>56</v>
      </c>
      <c r="C35" s="4" t="s">
        <v>54</v>
      </c>
      <c r="D35" s="34"/>
      <c r="E35" s="73"/>
      <c r="F35" s="113" t="s">
        <v>215</v>
      </c>
      <c r="G35" s="112" t="s">
        <v>200</v>
      </c>
      <c r="H35" s="112" t="s">
        <v>200</v>
      </c>
      <c r="I35" s="112" t="s">
        <v>200</v>
      </c>
      <c r="J35" s="163" t="s">
        <v>200</v>
      </c>
    </row>
    <row r="36" spans="1:10" ht="9" customHeight="1" thickBot="1" x14ac:dyDescent="0.3">
      <c r="A36" s="31"/>
      <c r="B36" s="32"/>
      <c r="C36" s="32"/>
      <c r="D36" s="35"/>
      <c r="E36" s="74"/>
      <c r="F36" s="113"/>
      <c r="G36" s="112"/>
      <c r="H36" s="112"/>
      <c r="I36" s="112"/>
      <c r="J36" s="163"/>
    </row>
    <row r="37" spans="1:10" x14ac:dyDescent="0.25">
      <c r="A37" s="29" t="s">
        <v>17</v>
      </c>
      <c r="B37" s="30"/>
      <c r="C37" s="30"/>
      <c r="D37" s="34"/>
      <c r="E37" s="73"/>
      <c r="F37" s="107"/>
      <c r="J37" s="162"/>
    </row>
    <row r="38" spans="1:10" x14ac:dyDescent="0.25">
      <c r="A38" s="19">
        <v>4</v>
      </c>
      <c r="B38" s="4" t="s">
        <v>113</v>
      </c>
      <c r="C38" s="4" t="s">
        <v>139</v>
      </c>
      <c r="D38" s="34" t="s">
        <v>231</v>
      </c>
      <c r="E38" s="73"/>
      <c r="F38" s="107" t="s">
        <v>65</v>
      </c>
      <c r="G38" s="5" t="s">
        <v>65</v>
      </c>
      <c r="H38" s="5" t="s">
        <v>65</v>
      </c>
      <c r="I38" s="5" t="s">
        <v>68</v>
      </c>
      <c r="J38" s="162" t="s">
        <v>68</v>
      </c>
    </row>
    <row r="39" spans="1:10" x14ac:dyDescent="0.25">
      <c r="A39" s="19">
        <v>6</v>
      </c>
      <c r="B39" s="4" t="s">
        <v>43</v>
      </c>
      <c r="C39" s="4" t="s">
        <v>140</v>
      </c>
      <c r="D39" s="34" t="s">
        <v>68</v>
      </c>
      <c r="E39" s="73"/>
      <c r="F39" s="107" t="s">
        <v>70</v>
      </c>
      <c r="G39" s="5" t="s">
        <v>70</v>
      </c>
      <c r="H39" s="5" t="s">
        <v>66</v>
      </c>
      <c r="I39" s="5" t="s">
        <v>70</v>
      </c>
      <c r="J39" s="162" t="s">
        <v>70</v>
      </c>
    </row>
    <row r="40" spans="1:10" x14ac:dyDescent="0.25">
      <c r="A40" s="19">
        <v>31</v>
      </c>
      <c r="B40" s="158" t="s">
        <v>50</v>
      </c>
      <c r="C40" s="4" t="s">
        <v>141</v>
      </c>
      <c r="D40" s="34" t="s">
        <v>212</v>
      </c>
      <c r="E40" s="73"/>
      <c r="F40" s="107" t="s">
        <v>70</v>
      </c>
      <c r="G40" s="5" t="s">
        <v>65</v>
      </c>
      <c r="H40" s="5" t="s">
        <v>70</v>
      </c>
      <c r="I40" s="5" t="s">
        <v>209</v>
      </c>
      <c r="J40" s="162" t="s">
        <v>65</v>
      </c>
    </row>
    <row r="41" spans="1:10" x14ac:dyDescent="0.25">
      <c r="A41" s="19">
        <v>32</v>
      </c>
      <c r="B41" s="4" t="s">
        <v>49</v>
      </c>
      <c r="C41" s="4" t="s">
        <v>142</v>
      </c>
      <c r="D41" s="34" t="s">
        <v>68</v>
      </c>
      <c r="E41" s="73"/>
      <c r="F41" s="107" t="s">
        <v>68</v>
      </c>
      <c r="G41" s="5" t="s">
        <v>68</v>
      </c>
      <c r="H41" s="5" t="s">
        <v>68</v>
      </c>
      <c r="I41" s="5" t="s">
        <v>65</v>
      </c>
      <c r="J41" s="162" t="s">
        <v>65</v>
      </c>
    </row>
    <row r="42" spans="1:10" x14ac:dyDescent="0.25">
      <c r="A42" s="19">
        <v>59</v>
      </c>
      <c r="B42" s="4" t="s">
        <v>64</v>
      </c>
      <c r="C42" s="4" t="s">
        <v>143</v>
      </c>
      <c r="D42" s="34" t="s">
        <v>237</v>
      </c>
      <c r="E42" s="73"/>
      <c r="F42" s="107" t="s">
        <v>66</v>
      </c>
      <c r="G42" s="5" t="s">
        <v>66</v>
      </c>
      <c r="H42" s="5" t="s">
        <v>69</v>
      </c>
      <c r="I42" s="5" t="s">
        <v>66</v>
      </c>
      <c r="J42" s="162" t="s">
        <v>212</v>
      </c>
    </row>
    <row r="43" spans="1:10" x14ac:dyDescent="0.25">
      <c r="A43" s="19">
        <v>60</v>
      </c>
      <c r="B43" s="4" t="s">
        <v>64</v>
      </c>
      <c r="C43" s="4" t="s">
        <v>144</v>
      </c>
      <c r="D43" s="34" t="s">
        <v>196</v>
      </c>
      <c r="E43" s="73"/>
      <c r="F43" s="107" t="s">
        <v>209</v>
      </c>
      <c r="G43" s="5" t="s">
        <v>70</v>
      </c>
      <c r="H43" s="5" t="s">
        <v>209</v>
      </c>
      <c r="I43" s="5" t="s">
        <v>212</v>
      </c>
      <c r="J43" s="162" t="s">
        <v>209</v>
      </c>
    </row>
    <row r="44" spans="1:10" ht="9" customHeight="1" x14ac:dyDescent="0.25">
      <c r="A44" s="19"/>
      <c r="D44" s="34"/>
      <c r="E44" s="73"/>
      <c r="F44" s="107"/>
      <c r="J44" s="162"/>
    </row>
    <row r="45" spans="1:10" x14ac:dyDescent="0.25">
      <c r="A45" s="19" t="s">
        <v>35</v>
      </c>
      <c r="C45" s="4" t="s">
        <v>21</v>
      </c>
      <c r="D45" s="34" t="s">
        <v>201</v>
      </c>
      <c r="E45" s="73"/>
      <c r="F45" s="107" t="s">
        <v>201</v>
      </c>
      <c r="G45" s="5" t="s">
        <v>201</v>
      </c>
      <c r="H45" s="5" t="s">
        <v>201</v>
      </c>
      <c r="I45" s="5" t="s">
        <v>201</v>
      </c>
      <c r="J45" s="162" t="s">
        <v>201</v>
      </c>
    </row>
    <row r="46" spans="1:10" x14ac:dyDescent="0.25">
      <c r="A46" s="19" t="s">
        <v>36</v>
      </c>
      <c r="C46" s="4" t="s">
        <v>20</v>
      </c>
      <c r="D46" s="34" t="s">
        <v>239</v>
      </c>
      <c r="E46" s="73"/>
      <c r="F46" s="107" t="s">
        <v>82</v>
      </c>
      <c r="G46" s="5" t="s">
        <v>82</v>
      </c>
      <c r="H46" s="5" t="s">
        <v>82</v>
      </c>
      <c r="I46" s="5" t="s">
        <v>82</v>
      </c>
      <c r="J46" s="162" t="s">
        <v>82</v>
      </c>
    </row>
    <row r="47" spans="1:10" ht="18.75" thickBot="1" x14ac:dyDescent="0.3">
      <c r="A47" s="19" t="s">
        <v>57</v>
      </c>
      <c r="C47" s="4" t="s">
        <v>54</v>
      </c>
      <c r="D47" s="34" t="s">
        <v>222</v>
      </c>
      <c r="E47" s="73"/>
      <c r="F47" s="113" t="s">
        <v>222</v>
      </c>
      <c r="G47" s="112"/>
      <c r="H47" s="112" t="s">
        <v>222</v>
      </c>
      <c r="I47" s="112" t="s">
        <v>222</v>
      </c>
      <c r="J47" s="163" t="s">
        <v>222</v>
      </c>
    </row>
    <row r="48" spans="1:10" ht="9" customHeight="1" thickBot="1" x14ac:dyDescent="0.3">
      <c r="A48" s="31"/>
      <c r="B48" s="32"/>
      <c r="C48" s="32"/>
      <c r="D48" s="35"/>
      <c r="E48" s="74"/>
      <c r="F48" s="113"/>
      <c r="G48" s="112"/>
      <c r="H48" s="112"/>
      <c r="I48" s="112"/>
      <c r="J48" s="163"/>
    </row>
    <row r="49" spans="1:10" x14ac:dyDescent="0.25">
      <c r="A49" s="29" t="s">
        <v>26</v>
      </c>
      <c r="B49" s="30"/>
      <c r="C49" s="30"/>
      <c r="D49" s="34"/>
      <c r="E49" s="73"/>
      <c r="F49" s="107"/>
      <c r="J49" s="162"/>
    </row>
    <row r="50" spans="1:10" x14ac:dyDescent="0.25">
      <c r="A50" s="19">
        <v>9</v>
      </c>
      <c r="B50" s="4" t="s">
        <v>44</v>
      </c>
      <c r="C50" s="4" t="s">
        <v>145</v>
      </c>
      <c r="D50" s="34" t="s">
        <v>209</v>
      </c>
      <c r="E50" s="73"/>
      <c r="F50" s="107" t="s">
        <v>70</v>
      </c>
      <c r="G50" s="5" t="s">
        <v>70</v>
      </c>
      <c r="H50" s="5" t="s">
        <v>70</v>
      </c>
      <c r="I50" s="5" t="s">
        <v>85</v>
      </c>
      <c r="J50" s="162" t="s">
        <v>70</v>
      </c>
    </row>
    <row r="51" spans="1:10" x14ac:dyDescent="0.25">
      <c r="A51" s="19">
        <v>10</v>
      </c>
      <c r="B51" s="4" t="s">
        <v>43</v>
      </c>
      <c r="C51" s="4" t="s">
        <v>146</v>
      </c>
      <c r="D51" s="34" t="s">
        <v>232</v>
      </c>
      <c r="E51" s="73"/>
      <c r="F51" s="107" t="s">
        <v>85</v>
      </c>
      <c r="G51" s="5" t="s">
        <v>85</v>
      </c>
      <c r="H51" s="5" t="s">
        <v>214</v>
      </c>
      <c r="I51" s="5" t="s">
        <v>68</v>
      </c>
      <c r="J51" s="162" t="s">
        <v>85</v>
      </c>
    </row>
    <row r="52" spans="1:10" x14ac:dyDescent="0.25">
      <c r="A52" s="19">
        <v>33</v>
      </c>
      <c r="B52" s="4" t="s">
        <v>50</v>
      </c>
      <c r="C52" s="4" t="s">
        <v>147</v>
      </c>
      <c r="D52" s="34" t="s">
        <v>65</v>
      </c>
      <c r="E52" s="73"/>
      <c r="F52" s="107" t="s">
        <v>65</v>
      </c>
      <c r="G52" s="5" t="s">
        <v>65</v>
      </c>
      <c r="H52" s="5" t="s">
        <v>83</v>
      </c>
      <c r="I52" s="5" t="s">
        <v>65</v>
      </c>
      <c r="J52" s="162" t="s">
        <v>65</v>
      </c>
    </row>
    <row r="53" spans="1:10" x14ac:dyDescent="0.25">
      <c r="A53" s="19">
        <v>34</v>
      </c>
      <c r="B53" s="4" t="s">
        <v>51</v>
      </c>
      <c r="C53" s="4" t="s">
        <v>148</v>
      </c>
      <c r="D53" s="34" t="s">
        <v>196</v>
      </c>
      <c r="E53" s="73"/>
      <c r="F53" s="107" t="s">
        <v>68</v>
      </c>
      <c r="G53" s="5" t="s">
        <v>68</v>
      </c>
      <c r="H53" s="5" t="s">
        <v>68</v>
      </c>
      <c r="I53" s="5" t="s">
        <v>85</v>
      </c>
      <c r="J53" s="162" t="s">
        <v>68</v>
      </c>
    </row>
    <row r="54" spans="1:10" x14ac:dyDescent="0.25">
      <c r="A54" s="19">
        <v>55</v>
      </c>
      <c r="B54" s="4" t="s">
        <v>63</v>
      </c>
      <c r="C54" s="4" t="s">
        <v>149</v>
      </c>
      <c r="D54" s="34" t="s">
        <v>76</v>
      </c>
      <c r="E54" s="73"/>
      <c r="F54" s="107" t="s">
        <v>209</v>
      </c>
      <c r="G54" s="5" t="s">
        <v>76</v>
      </c>
      <c r="H54" s="5" t="s">
        <v>84</v>
      </c>
      <c r="I54" s="5" t="s">
        <v>66</v>
      </c>
      <c r="J54" s="162" t="s">
        <v>76</v>
      </c>
    </row>
    <row r="55" spans="1:10" x14ac:dyDescent="0.25">
      <c r="A55" s="19">
        <v>56</v>
      </c>
      <c r="B55" s="4" t="s">
        <v>63</v>
      </c>
      <c r="C55" s="4" t="s">
        <v>150</v>
      </c>
      <c r="D55" s="34" t="s">
        <v>65</v>
      </c>
      <c r="E55" s="73"/>
      <c r="F55" s="107" t="s">
        <v>70</v>
      </c>
      <c r="G55" s="5" t="s">
        <v>66</v>
      </c>
      <c r="H55" s="5" t="s">
        <v>66</v>
      </c>
      <c r="I55" s="5" t="s">
        <v>84</v>
      </c>
      <c r="J55" s="162" t="s">
        <v>212</v>
      </c>
    </row>
    <row r="56" spans="1:10" ht="9" customHeight="1" x14ac:dyDescent="0.25">
      <c r="A56" s="19"/>
      <c r="D56" s="34"/>
      <c r="E56" s="73"/>
      <c r="F56" s="107"/>
      <c r="J56" s="162"/>
    </row>
    <row r="57" spans="1:10" x14ac:dyDescent="0.25">
      <c r="A57" s="19" t="s">
        <v>37</v>
      </c>
      <c r="C57" s="4" t="s">
        <v>21</v>
      </c>
      <c r="D57" s="34" t="s">
        <v>72</v>
      </c>
      <c r="E57" s="73"/>
      <c r="F57" s="107" t="s">
        <v>72</v>
      </c>
      <c r="G57" s="5" t="s">
        <v>72</v>
      </c>
      <c r="H57" s="5" t="s">
        <v>72</v>
      </c>
      <c r="I57" s="5" t="s">
        <v>72</v>
      </c>
      <c r="J57" s="162" t="s">
        <v>72</v>
      </c>
    </row>
    <row r="58" spans="1:10" x14ac:dyDescent="0.25">
      <c r="A58" s="19" t="s">
        <v>38</v>
      </c>
      <c r="C58" s="4" t="s">
        <v>20</v>
      </c>
      <c r="D58" s="34" t="s">
        <v>217</v>
      </c>
      <c r="E58" s="73"/>
      <c r="F58" s="107" t="s">
        <v>202</v>
      </c>
      <c r="G58" s="5" t="s">
        <v>202</v>
      </c>
      <c r="H58" s="5" t="s">
        <v>217</v>
      </c>
      <c r="I58" s="5" t="s">
        <v>217</v>
      </c>
      <c r="J58" s="162" t="s">
        <v>202</v>
      </c>
    </row>
    <row r="59" spans="1:10" ht="18.75" thickBot="1" x14ac:dyDescent="0.3">
      <c r="A59" s="19" t="s">
        <v>58</v>
      </c>
      <c r="C59" s="4" t="s">
        <v>54</v>
      </c>
      <c r="D59" s="34" t="s">
        <v>202</v>
      </c>
      <c r="E59" s="73"/>
      <c r="F59" s="113" t="s">
        <v>217</v>
      </c>
      <c r="G59" s="112"/>
      <c r="H59" s="112" t="s">
        <v>202</v>
      </c>
      <c r="I59" s="112" t="s">
        <v>202</v>
      </c>
      <c r="J59" s="163" t="s">
        <v>217</v>
      </c>
    </row>
    <row r="60" spans="1:10" ht="9" customHeight="1" thickBot="1" x14ac:dyDescent="0.3">
      <c r="A60" s="31"/>
      <c r="B60" s="32"/>
      <c r="C60" s="32"/>
      <c r="D60" s="35"/>
      <c r="E60" s="74"/>
      <c r="F60" s="113"/>
      <c r="G60" s="112"/>
      <c r="H60" s="112"/>
      <c r="I60" s="112"/>
      <c r="J60" s="163"/>
    </row>
    <row r="61" spans="1:10" x14ac:dyDescent="0.25">
      <c r="A61" s="29" t="s">
        <v>46</v>
      </c>
      <c r="B61" s="30"/>
      <c r="C61" s="30"/>
      <c r="D61" s="34"/>
      <c r="E61" s="73"/>
      <c r="F61" s="107"/>
      <c r="J61" s="162"/>
    </row>
    <row r="62" spans="1:10" x14ac:dyDescent="0.25">
      <c r="A62" s="19">
        <v>11</v>
      </c>
      <c r="B62" s="4" t="s">
        <v>43</v>
      </c>
      <c r="C62" s="4" t="s">
        <v>151</v>
      </c>
      <c r="D62" s="34" t="s">
        <v>69</v>
      </c>
      <c r="E62" s="73"/>
      <c r="F62" s="107" t="s">
        <v>65</v>
      </c>
      <c r="G62" s="5" t="s">
        <v>65</v>
      </c>
      <c r="H62" s="5" t="s">
        <v>65</v>
      </c>
      <c r="I62" s="5" t="s">
        <v>68</v>
      </c>
      <c r="J62" s="162" t="s">
        <v>68</v>
      </c>
    </row>
    <row r="63" spans="1:10" x14ac:dyDescent="0.25">
      <c r="A63" s="19">
        <v>12</v>
      </c>
      <c r="B63" s="4" t="s">
        <v>44</v>
      </c>
      <c r="C63" s="4" t="s">
        <v>152</v>
      </c>
      <c r="D63" s="34" t="s">
        <v>233</v>
      </c>
      <c r="E63" s="73"/>
      <c r="F63" s="107" t="s">
        <v>209</v>
      </c>
      <c r="G63" s="5" t="s">
        <v>209</v>
      </c>
      <c r="H63" s="5" t="s">
        <v>209</v>
      </c>
      <c r="I63" s="5" t="s">
        <v>70</v>
      </c>
      <c r="J63" s="162" t="s">
        <v>68</v>
      </c>
    </row>
    <row r="64" spans="1:10" x14ac:dyDescent="0.25">
      <c r="A64" s="19">
        <v>35</v>
      </c>
      <c r="B64" s="4" t="s">
        <v>50</v>
      </c>
      <c r="C64" s="4" t="s">
        <v>153</v>
      </c>
      <c r="D64" s="34" t="s">
        <v>233</v>
      </c>
      <c r="E64" s="73"/>
      <c r="F64" s="107" t="s">
        <v>65</v>
      </c>
      <c r="G64" s="5" t="s">
        <v>70</v>
      </c>
      <c r="H64" s="5" t="s">
        <v>69</v>
      </c>
      <c r="I64" s="5" t="s">
        <v>209</v>
      </c>
      <c r="J64" s="162" t="s">
        <v>70</v>
      </c>
    </row>
    <row r="65" spans="1:10" x14ac:dyDescent="0.25">
      <c r="A65" s="19">
        <v>36</v>
      </c>
      <c r="B65" s="4" t="s">
        <v>51</v>
      </c>
      <c r="C65" s="4" t="s">
        <v>154</v>
      </c>
      <c r="D65" s="34" t="s">
        <v>219</v>
      </c>
      <c r="E65" s="73"/>
      <c r="F65" s="107" t="s">
        <v>70</v>
      </c>
      <c r="G65" s="5" t="s">
        <v>70</v>
      </c>
      <c r="H65" s="5" t="s">
        <v>66</v>
      </c>
      <c r="I65" s="5" t="s">
        <v>65</v>
      </c>
      <c r="J65" s="162" t="s">
        <v>68</v>
      </c>
    </row>
    <row r="66" spans="1:10" x14ac:dyDescent="0.25">
      <c r="A66" s="19">
        <v>57</v>
      </c>
      <c r="B66" s="4" t="s">
        <v>64</v>
      </c>
      <c r="C66" s="4" t="s">
        <v>155</v>
      </c>
      <c r="D66" s="34" t="s">
        <v>70</v>
      </c>
      <c r="E66" s="73"/>
      <c r="F66" s="107" t="s">
        <v>66</v>
      </c>
      <c r="G66" s="5" t="s">
        <v>70</v>
      </c>
      <c r="H66" s="5" t="s">
        <v>70</v>
      </c>
      <c r="I66" s="5" t="s">
        <v>212</v>
      </c>
      <c r="J66" s="162" t="s">
        <v>76</v>
      </c>
    </row>
    <row r="67" spans="1:10" x14ac:dyDescent="0.25">
      <c r="A67" s="19">
        <v>58</v>
      </c>
      <c r="B67" s="4" t="s">
        <v>64</v>
      </c>
      <c r="C67" s="4" t="s">
        <v>156</v>
      </c>
      <c r="D67" s="34" t="s">
        <v>67</v>
      </c>
      <c r="E67" s="73"/>
      <c r="F67" s="107" t="s">
        <v>76</v>
      </c>
      <c r="G67" s="5" t="s">
        <v>76</v>
      </c>
      <c r="H67" s="5" t="s">
        <v>84</v>
      </c>
      <c r="I67" s="5" t="s">
        <v>66</v>
      </c>
      <c r="J67" s="162" t="s">
        <v>70</v>
      </c>
    </row>
    <row r="68" spans="1:10" ht="9" customHeight="1" x14ac:dyDescent="0.25">
      <c r="A68" s="19"/>
      <c r="D68" s="34"/>
      <c r="E68" s="73"/>
      <c r="F68" s="107"/>
      <c r="J68" s="162"/>
    </row>
    <row r="69" spans="1:10" x14ac:dyDescent="0.25">
      <c r="A69" s="19" t="s">
        <v>39</v>
      </c>
      <c r="C69" s="4" t="s">
        <v>21</v>
      </c>
      <c r="D69" s="34" t="s">
        <v>77</v>
      </c>
      <c r="E69" s="73"/>
      <c r="F69" s="107" t="s">
        <v>77</v>
      </c>
      <c r="G69" s="5" t="s">
        <v>77</v>
      </c>
      <c r="H69" s="5" t="s">
        <v>77</v>
      </c>
      <c r="I69" s="5" t="s">
        <v>77</v>
      </c>
      <c r="J69" s="162" t="s">
        <v>77</v>
      </c>
    </row>
    <row r="70" spans="1:10" x14ac:dyDescent="0.25">
      <c r="A70" s="19" t="s">
        <v>40</v>
      </c>
      <c r="C70" s="4" t="s">
        <v>20</v>
      </c>
      <c r="D70" s="34" t="s">
        <v>204</v>
      </c>
      <c r="E70" s="73"/>
      <c r="F70" s="107" t="s">
        <v>204</v>
      </c>
      <c r="G70" s="5" t="s">
        <v>203</v>
      </c>
      <c r="H70" s="5" t="s">
        <v>203</v>
      </c>
      <c r="I70" s="5" t="s">
        <v>203</v>
      </c>
      <c r="J70" s="162" t="s">
        <v>203</v>
      </c>
    </row>
    <row r="71" spans="1:10" ht="18.75" thickBot="1" x14ac:dyDescent="0.3">
      <c r="A71" s="19" t="s">
        <v>59</v>
      </c>
      <c r="C71" s="4" t="s">
        <v>54</v>
      </c>
      <c r="D71" s="34" t="s">
        <v>203</v>
      </c>
      <c r="E71" s="73"/>
      <c r="F71" s="113" t="s">
        <v>203</v>
      </c>
      <c r="G71" s="112" t="s">
        <v>204</v>
      </c>
      <c r="H71" s="112" t="s">
        <v>204</v>
      </c>
      <c r="I71" s="112" t="s">
        <v>204</v>
      </c>
      <c r="J71" s="163" t="s">
        <v>204</v>
      </c>
    </row>
    <row r="72" spans="1:10" ht="9" customHeight="1" thickBot="1" x14ac:dyDescent="0.3">
      <c r="A72" s="31"/>
      <c r="B72" s="32"/>
      <c r="C72" s="32"/>
      <c r="D72" s="35"/>
      <c r="E72" s="74"/>
      <c r="F72" s="113"/>
      <c r="G72" s="112"/>
      <c r="H72" s="112"/>
      <c r="I72" s="112"/>
      <c r="J72" s="163"/>
    </row>
    <row r="73" spans="1:10" x14ac:dyDescent="0.25">
      <c r="A73" s="29" t="s">
        <v>88</v>
      </c>
      <c r="B73" s="30"/>
      <c r="C73" s="30"/>
      <c r="D73" s="34"/>
      <c r="E73" s="73"/>
      <c r="F73" s="107"/>
      <c r="J73" s="162"/>
    </row>
    <row r="74" spans="1:10" x14ac:dyDescent="0.25">
      <c r="A74" s="19">
        <v>15</v>
      </c>
      <c r="B74" s="20" t="s">
        <v>45</v>
      </c>
      <c r="C74" s="4" t="s">
        <v>157</v>
      </c>
      <c r="D74" s="34" t="s">
        <v>69</v>
      </c>
      <c r="E74" s="73"/>
      <c r="F74" s="107" t="s">
        <v>68</v>
      </c>
      <c r="G74" s="5" t="s">
        <v>209</v>
      </c>
      <c r="H74" s="5" t="s">
        <v>209</v>
      </c>
      <c r="I74" s="5" t="s">
        <v>68</v>
      </c>
      <c r="J74" s="162" t="s">
        <v>68</v>
      </c>
    </row>
    <row r="75" spans="1:10" x14ac:dyDescent="0.25">
      <c r="A75" s="19">
        <v>16</v>
      </c>
      <c r="B75" s="20" t="s">
        <v>44</v>
      </c>
      <c r="C75" s="4" t="s">
        <v>158</v>
      </c>
      <c r="D75" s="34" t="s">
        <v>70</v>
      </c>
      <c r="E75" s="73"/>
      <c r="F75" s="107" t="s">
        <v>68</v>
      </c>
      <c r="G75" s="5" t="s">
        <v>68</v>
      </c>
      <c r="H75" s="5" t="s">
        <v>68</v>
      </c>
      <c r="I75" s="5" t="s">
        <v>209</v>
      </c>
      <c r="J75" s="162" t="s">
        <v>65</v>
      </c>
    </row>
    <row r="76" spans="1:10" x14ac:dyDescent="0.25">
      <c r="A76" s="19">
        <v>39</v>
      </c>
      <c r="B76" s="4" t="s">
        <v>51</v>
      </c>
      <c r="C76" s="4" t="s">
        <v>159</v>
      </c>
      <c r="D76" s="34" t="s">
        <v>196</v>
      </c>
      <c r="E76" s="73"/>
      <c r="F76" s="107" t="s">
        <v>70</v>
      </c>
      <c r="G76" s="5" t="s">
        <v>65</v>
      </c>
      <c r="H76" s="5" t="s">
        <v>83</v>
      </c>
      <c r="I76" s="5" t="s">
        <v>65</v>
      </c>
      <c r="J76" s="162" t="s">
        <v>70</v>
      </c>
    </row>
    <row r="77" spans="1:10" x14ac:dyDescent="0.25">
      <c r="A77" s="19">
        <v>40</v>
      </c>
      <c r="B77" s="4" t="s">
        <v>52</v>
      </c>
      <c r="C77" s="4" t="s">
        <v>160</v>
      </c>
      <c r="D77" s="34" t="s">
        <v>67</v>
      </c>
      <c r="E77" s="73"/>
      <c r="F77" s="107" t="s">
        <v>196</v>
      </c>
      <c r="G77" s="5" t="s">
        <v>212</v>
      </c>
      <c r="H77" s="5" t="s">
        <v>66</v>
      </c>
      <c r="I77" s="5" t="s">
        <v>212</v>
      </c>
      <c r="J77" s="162" t="s">
        <v>70</v>
      </c>
    </row>
    <row r="78" spans="1:10" x14ac:dyDescent="0.25">
      <c r="A78" s="19">
        <v>63</v>
      </c>
      <c r="B78" s="4" t="s">
        <v>114</v>
      </c>
      <c r="C78" s="4" t="s">
        <v>161</v>
      </c>
      <c r="D78" s="34" t="s">
        <v>70</v>
      </c>
      <c r="E78" s="73"/>
      <c r="F78" s="107" t="s">
        <v>209</v>
      </c>
      <c r="G78" s="5" t="s">
        <v>70</v>
      </c>
      <c r="H78" s="5" t="s">
        <v>70</v>
      </c>
      <c r="I78" s="5" t="s">
        <v>209</v>
      </c>
      <c r="J78" s="162" t="s">
        <v>209</v>
      </c>
    </row>
    <row r="79" spans="1:10" x14ac:dyDescent="0.25">
      <c r="A79" s="19">
        <v>64</v>
      </c>
      <c r="B79" s="4" t="s">
        <v>114</v>
      </c>
      <c r="C79" s="4" t="s">
        <v>162</v>
      </c>
      <c r="D79" s="34" t="s">
        <v>241</v>
      </c>
      <c r="E79" s="73"/>
      <c r="F79" s="107" t="s">
        <v>76</v>
      </c>
      <c r="G79" s="5" t="s">
        <v>84</v>
      </c>
      <c r="H79" s="5" t="s">
        <v>219</v>
      </c>
      <c r="I79" s="5" t="s">
        <v>76</v>
      </c>
      <c r="J79" s="162" t="s">
        <v>76</v>
      </c>
    </row>
    <row r="80" spans="1:10" ht="9" customHeight="1" x14ac:dyDescent="0.25">
      <c r="A80" s="19"/>
      <c r="D80" s="34"/>
      <c r="E80" s="73"/>
      <c r="F80" s="107"/>
      <c r="J80" s="162"/>
    </row>
    <row r="81" spans="1:10" x14ac:dyDescent="0.25">
      <c r="A81" s="19" t="s">
        <v>89</v>
      </c>
      <c r="C81" s="4" t="s">
        <v>21</v>
      </c>
      <c r="D81" s="34" t="s">
        <v>79</v>
      </c>
      <c r="E81" s="73"/>
      <c r="F81" s="107" t="s">
        <v>79</v>
      </c>
      <c r="G81" s="5" t="s">
        <v>79</v>
      </c>
      <c r="H81" s="5" t="s">
        <v>79</v>
      </c>
      <c r="I81" s="5" t="s">
        <v>79</v>
      </c>
      <c r="J81" s="162" t="s">
        <v>79</v>
      </c>
    </row>
    <row r="82" spans="1:10" x14ac:dyDescent="0.25">
      <c r="A82" s="19" t="s">
        <v>90</v>
      </c>
      <c r="C82" s="4" t="s">
        <v>20</v>
      </c>
      <c r="D82" s="34" t="s">
        <v>205</v>
      </c>
      <c r="E82" s="73"/>
      <c r="F82" s="107" t="s">
        <v>223</v>
      </c>
      <c r="G82" s="5" t="s">
        <v>223</v>
      </c>
      <c r="H82" s="5" t="s">
        <v>205</v>
      </c>
      <c r="I82" s="5" t="s">
        <v>205</v>
      </c>
      <c r="J82" s="162" t="s">
        <v>205</v>
      </c>
    </row>
    <row r="83" spans="1:10" ht="18.75" thickBot="1" x14ac:dyDescent="0.3">
      <c r="A83" s="19" t="s">
        <v>91</v>
      </c>
      <c r="C83" s="4" t="s">
        <v>54</v>
      </c>
      <c r="D83" s="34"/>
      <c r="E83" s="73"/>
      <c r="F83" s="113" t="s">
        <v>205</v>
      </c>
      <c r="G83" s="112" t="s">
        <v>205</v>
      </c>
      <c r="H83" s="112"/>
      <c r="I83" s="112" t="s">
        <v>223</v>
      </c>
      <c r="J83" s="163"/>
    </row>
    <row r="84" spans="1:10" ht="9" customHeight="1" thickBot="1" x14ac:dyDescent="0.3">
      <c r="A84" s="31"/>
      <c r="B84" s="32"/>
      <c r="C84" s="32"/>
      <c r="D84" s="35"/>
      <c r="E84" s="74"/>
      <c r="F84" s="113"/>
      <c r="G84" s="112"/>
      <c r="H84" s="112"/>
      <c r="I84" s="112"/>
      <c r="J84" s="163"/>
    </row>
    <row r="85" spans="1:10" x14ac:dyDescent="0.25">
      <c r="A85" s="29" t="s">
        <v>92</v>
      </c>
      <c r="B85" s="30"/>
      <c r="C85" s="30"/>
      <c r="D85" s="34"/>
      <c r="E85" s="73"/>
      <c r="F85" s="107"/>
      <c r="J85" s="162"/>
    </row>
    <row r="86" spans="1:10" x14ac:dyDescent="0.25">
      <c r="A86" s="19">
        <v>13</v>
      </c>
      <c r="B86" s="20" t="s">
        <v>45</v>
      </c>
      <c r="C86" s="4" t="s">
        <v>164</v>
      </c>
      <c r="D86" s="34" t="s">
        <v>70</v>
      </c>
      <c r="E86" s="73"/>
      <c r="F86" s="107" t="s">
        <v>70</v>
      </c>
      <c r="G86" s="5" t="s">
        <v>76</v>
      </c>
      <c r="H86" s="5" t="s">
        <v>66</v>
      </c>
      <c r="I86" s="5" t="s">
        <v>209</v>
      </c>
      <c r="J86" s="162" t="s">
        <v>76</v>
      </c>
    </row>
    <row r="87" spans="1:10" x14ac:dyDescent="0.25">
      <c r="A87" s="19">
        <v>14</v>
      </c>
      <c r="B87" s="20" t="s">
        <v>44</v>
      </c>
      <c r="C87" s="4" t="s">
        <v>163</v>
      </c>
      <c r="D87" s="34" t="s">
        <v>196</v>
      </c>
      <c r="E87" s="73"/>
      <c r="F87" s="107" t="s">
        <v>85</v>
      </c>
      <c r="G87" s="5" t="s">
        <v>85</v>
      </c>
      <c r="H87" s="5" t="s">
        <v>85</v>
      </c>
      <c r="I87" s="5" t="s">
        <v>68</v>
      </c>
      <c r="J87" s="162" t="s">
        <v>85</v>
      </c>
    </row>
    <row r="88" spans="1:10" x14ac:dyDescent="0.25">
      <c r="A88" s="19">
        <v>37</v>
      </c>
      <c r="B88" s="4" t="s">
        <v>52</v>
      </c>
      <c r="C88" s="4" t="s">
        <v>165</v>
      </c>
      <c r="D88" s="34" t="s">
        <v>69</v>
      </c>
      <c r="E88" s="73"/>
      <c r="F88" s="107" t="s">
        <v>68</v>
      </c>
      <c r="G88" s="5" t="s">
        <v>68</v>
      </c>
      <c r="H88" s="5" t="s">
        <v>68</v>
      </c>
      <c r="I88" s="5" t="s">
        <v>70</v>
      </c>
      <c r="J88" s="162" t="s">
        <v>68</v>
      </c>
    </row>
    <row r="89" spans="1:10" x14ac:dyDescent="0.25">
      <c r="A89" s="19">
        <v>38</v>
      </c>
      <c r="B89" s="4" t="s">
        <v>51</v>
      </c>
      <c r="C89" s="4" t="s">
        <v>166</v>
      </c>
      <c r="D89" s="34" t="s">
        <v>214</v>
      </c>
      <c r="E89" s="73"/>
      <c r="F89" s="107" t="s">
        <v>65</v>
      </c>
      <c r="G89" s="5" t="s">
        <v>68</v>
      </c>
      <c r="H89" s="5" t="s">
        <v>214</v>
      </c>
      <c r="I89" s="5" t="s">
        <v>85</v>
      </c>
      <c r="J89" s="162" t="s">
        <v>68</v>
      </c>
    </row>
    <row r="90" spans="1:10" x14ac:dyDescent="0.25">
      <c r="A90" s="19">
        <v>65</v>
      </c>
      <c r="B90" s="4" t="s">
        <v>114</v>
      </c>
      <c r="C90" s="4" t="s">
        <v>167</v>
      </c>
      <c r="D90" s="34" t="s">
        <v>196</v>
      </c>
      <c r="E90" s="73"/>
      <c r="F90" s="107" t="s">
        <v>70</v>
      </c>
      <c r="G90" s="5" t="s">
        <v>70</v>
      </c>
      <c r="H90" s="5" t="s">
        <v>70</v>
      </c>
      <c r="I90" s="5" t="s">
        <v>212</v>
      </c>
      <c r="J90" s="162" t="s">
        <v>212</v>
      </c>
    </row>
    <row r="91" spans="1:10" x14ac:dyDescent="0.25">
      <c r="A91" s="19">
        <v>66</v>
      </c>
      <c r="B91" s="4" t="s">
        <v>114</v>
      </c>
      <c r="C91" s="4" t="s">
        <v>168</v>
      </c>
      <c r="D91" s="34" t="s">
        <v>212</v>
      </c>
      <c r="E91" s="73"/>
      <c r="F91" s="107" t="s">
        <v>66</v>
      </c>
      <c r="G91" s="5" t="s">
        <v>70</v>
      </c>
      <c r="H91" s="5" t="s">
        <v>70</v>
      </c>
      <c r="I91" s="5" t="s">
        <v>66</v>
      </c>
      <c r="J91" s="162" t="s">
        <v>70</v>
      </c>
    </row>
    <row r="92" spans="1:10" ht="9" customHeight="1" x14ac:dyDescent="0.25">
      <c r="A92" s="19"/>
      <c r="D92" s="34"/>
      <c r="E92" s="73"/>
      <c r="F92" s="107"/>
      <c r="J92" s="162"/>
    </row>
    <row r="93" spans="1:10" x14ac:dyDescent="0.25">
      <c r="A93" s="19" t="s">
        <v>93</v>
      </c>
      <c r="C93" s="4" t="s">
        <v>21</v>
      </c>
      <c r="D93" s="34" t="s">
        <v>73</v>
      </c>
      <c r="E93" s="73"/>
      <c r="F93" s="107" t="s">
        <v>73</v>
      </c>
      <c r="G93" s="5" t="s">
        <v>73</v>
      </c>
      <c r="H93" s="5" t="s">
        <v>73</v>
      </c>
      <c r="I93" s="5" t="s">
        <v>73</v>
      </c>
      <c r="J93" s="162" t="s">
        <v>73</v>
      </c>
    </row>
    <row r="94" spans="1:10" x14ac:dyDescent="0.25">
      <c r="A94" s="19" t="s">
        <v>94</v>
      </c>
      <c r="C94" s="4" t="s">
        <v>20</v>
      </c>
      <c r="D94" s="34" t="s">
        <v>240</v>
      </c>
      <c r="E94" s="73"/>
      <c r="F94" s="107" t="s">
        <v>207</v>
      </c>
      <c r="G94" s="5" t="s">
        <v>207</v>
      </c>
      <c r="H94" s="5" t="s">
        <v>207</v>
      </c>
      <c r="I94" s="5" t="s">
        <v>207</v>
      </c>
      <c r="J94" s="162" t="s">
        <v>207</v>
      </c>
    </row>
    <row r="95" spans="1:10" ht="18.75" thickBot="1" x14ac:dyDescent="0.3">
      <c r="A95" s="19" t="s">
        <v>95</v>
      </c>
      <c r="C95" s="4" t="s">
        <v>54</v>
      </c>
      <c r="D95" s="34"/>
      <c r="E95" s="73"/>
      <c r="F95" s="113"/>
      <c r="G95" s="112"/>
      <c r="H95" s="112"/>
      <c r="I95" s="112" t="s">
        <v>206</v>
      </c>
      <c r="J95" s="163"/>
    </row>
    <row r="96" spans="1:10" ht="9" customHeight="1" thickBot="1" x14ac:dyDescent="0.3">
      <c r="A96" s="31"/>
      <c r="B96" s="32"/>
      <c r="C96" s="32"/>
      <c r="D96" s="35"/>
      <c r="E96" s="74"/>
      <c r="F96" s="113"/>
      <c r="G96" s="112"/>
      <c r="H96" s="112"/>
      <c r="I96" s="112"/>
      <c r="J96" s="163"/>
    </row>
    <row r="97" spans="1:10" x14ac:dyDescent="0.25">
      <c r="A97" s="29" t="s">
        <v>96</v>
      </c>
      <c r="B97" s="30"/>
      <c r="C97" s="30"/>
      <c r="D97" s="34"/>
      <c r="E97" s="73"/>
      <c r="F97" s="107"/>
      <c r="J97" s="162"/>
    </row>
    <row r="98" spans="1:10" x14ac:dyDescent="0.25">
      <c r="A98" s="19">
        <v>17</v>
      </c>
      <c r="B98" s="20" t="s">
        <v>45</v>
      </c>
      <c r="C98" s="4" t="s">
        <v>169</v>
      </c>
      <c r="D98" s="34" t="s">
        <v>83</v>
      </c>
      <c r="E98" s="73"/>
      <c r="F98" s="107" t="s">
        <v>68</v>
      </c>
      <c r="G98" s="5" t="s">
        <v>65</v>
      </c>
      <c r="H98" s="5" t="s">
        <v>83</v>
      </c>
      <c r="I98" s="5" t="s">
        <v>68</v>
      </c>
      <c r="J98" s="162" t="s">
        <v>68</v>
      </c>
    </row>
    <row r="99" spans="1:10" x14ac:dyDescent="0.25">
      <c r="A99" s="19">
        <v>18</v>
      </c>
      <c r="B99" s="20" t="s">
        <v>47</v>
      </c>
      <c r="C99" s="4" t="s">
        <v>170</v>
      </c>
      <c r="D99" s="34" t="s">
        <v>234</v>
      </c>
      <c r="E99" s="73"/>
      <c r="F99" s="107" t="s">
        <v>212</v>
      </c>
      <c r="G99" s="5" t="s">
        <v>76</v>
      </c>
      <c r="H99" s="5" t="s">
        <v>76</v>
      </c>
      <c r="I99" s="5" t="s">
        <v>70</v>
      </c>
      <c r="J99" s="162" t="s">
        <v>76</v>
      </c>
    </row>
    <row r="100" spans="1:10" x14ac:dyDescent="0.25">
      <c r="A100" s="19">
        <v>41</v>
      </c>
      <c r="B100" s="4" t="s">
        <v>61</v>
      </c>
      <c r="C100" s="4" t="s">
        <v>171</v>
      </c>
      <c r="D100" s="34" t="s">
        <v>237</v>
      </c>
      <c r="E100" s="73"/>
      <c r="F100" s="107" t="s">
        <v>70</v>
      </c>
      <c r="G100" s="5" t="s">
        <v>70</v>
      </c>
      <c r="H100" s="5" t="s">
        <v>70</v>
      </c>
      <c r="I100" s="5" t="s">
        <v>209</v>
      </c>
      <c r="J100" s="162" t="s">
        <v>65</v>
      </c>
    </row>
    <row r="101" spans="1:10" x14ac:dyDescent="0.25">
      <c r="A101" s="19">
        <v>42</v>
      </c>
      <c r="B101" s="4" t="s">
        <v>52</v>
      </c>
      <c r="C101" s="4" t="s">
        <v>172</v>
      </c>
      <c r="D101" s="34" t="s">
        <v>85</v>
      </c>
      <c r="E101" s="73"/>
      <c r="F101" s="107" t="s">
        <v>85</v>
      </c>
      <c r="G101" s="5" t="s">
        <v>85</v>
      </c>
      <c r="H101" s="5" t="s">
        <v>214</v>
      </c>
      <c r="I101" s="5" t="s">
        <v>65</v>
      </c>
      <c r="J101" s="162" t="s">
        <v>85</v>
      </c>
    </row>
    <row r="102" spans="1:10" x14ac:dyDescent="0.25">
      <c r="A102" s="19">
        <v>61</v>
      </c>
      <c r="B102" s="4" t="s">
        <v>64</v>
      </c>
      <c r="C102" s="4" t="s">
        <v>173</v>
      </c>
      <c r="D102" s="34" t="s">
        <v>234</v>
      </c>
      <c r="E102" s="73"/>
      <c r="F102" s="107" t="s">
        <v>66</v>
      </c>
      <c r="G102" s="5" t="s">
        <v>66</v>
      </c>
      <c r="H102" s="5" t="s">
        <v>66</v>
      </c>
      <c r="I102" s="5" t="s">
        <v>76</v>
      </c>
      <c r="J102" s="162" t="s">
        <v>66</v>
      </c>
    </row>
    <row r="103" spans="1:10" x14ac:dyDescent="0.25">
      <c r="A103" s="19">
        <v>62</v>
      </c>
      <c r="B103" s="4" t="s">
        <v>64</v>
      </c>
      <c r="C103" s="4" t="s">
        <v>174</v>
      </c>
      <c r="D103" s="34" t="s">
        <v>216</v>
      </c>
      <c r="E103" s="73"/>
      <c r="F103" s="107" t="s">
        <v>68</v>
      </c>
      <c r="G103" s="5" t="s">
        <v>68</v>
      </c>
      <c r="H103" s="5" t="s">
        <v>68</v>
      </c>
      <c r="I103" s="5" t="s">
        <v>209</v>
      </c>
      <c r="J103" s="162" t="s">
        <v>209</v>
      </c>
    </row>
    <row r="104" spans="1:10" ht="9" customHeight="1" x14ac:dyDescent="0.25">
      <c r="A104" s="19"/>
      <c r="D104" s="34"/>
      <c r="E104" s="73"/>
      <c r="F104" s="107"/>
      <c r="J104" s="162"/>
    </row>
    <row r="105" spans="1:10" x14ac:dyDescent="0.25">
      <c r="A105" s="19" t="s">
        <v>97</v>
      </c>
      <c r="C105" s="4" t="s">
        <v>21</v>
      </c>
      <c r="D105" s="34" t="s">
        <v>78</v>
      </c>
      <c r="E105" s="73"/>
      <c r="F105" s="107" t="s">
        <v>78</v>
      </c>
      <c r="G105" s="5" t="s">
        <v>78</v>
      </c>
      <c r="H105" s="5" t="s">
        <v>78</v>
      </c>
      <c r="I105" s="5" t="s">
        <v>78</v>
      </c>
      <c r="J105" s="162" t="s">
        <v>78</v>
      </c>
    </row>
    <row r="106" spans="1:10" x14ac:dyDescent="0.25">
      <c r="A106" s="19" t="s">
        <v>98</v>
      </c>
      <c r="C106" s="4" t="s">
        <v>20</v>
      </c>
      <c r="D106" s="34" t="s">
        <v>208</v>
      </c>
      <c r="E106" s="73"/>
      <c r="F106" s="107" t="s">
        <v>208</v>
      </c>
      <c r="G106" s="5" t="s">
        <v>208</v>
      </c>
      <c r="H106" s="5" t="s">
        <v>208</v>
      </c>
      <c r="I106" s="5" t="s">
        <v>208</v>
      </c>
      <c r="J106" s="162" t="s">
        <v>208</v>
      </c>
    </row>
    <row r="107" spans="1:10" ht="18.75" thickBot="1" x14ac:dyDescent="0.3">
      <c r="A107" s="19" t="s">
        <v>99</v>
      </c>
      <c r="C107" s="4" t="s">
        <v>54</v>
      </c>
      <c r="D107" s="34" t="s">
        <v>218</v>
      </c>
      <c r="E107" s="73"/>
      <c r="F107" s="113" t="s">
        <v>218</v>
      </c>
      <c r="G107" s="112" t="s">
        <v>218</v>
      </c>
      <c r="H107" s="112" t="s">
        <v>218</v>
      </c>
      <c r="I107" s="112"/>
      <c r="J107" s="163" t="s">
        <v>218</v>
      </c>
    </row>
    <row r="108" spans="1:10" ht="9" customHeight="1" thickBot="1" x14ac:dyDescent="0.3">
      <c r="A108" s="31"/>
      <c r="B108" s="32"/>
      <c r="C108" s="32"/>
      <c r="D108" s="35"/>
      <c r="E108" s="74"/>
      <c r="F108" s="113"/>
      <c r="G108" s="112"/>
      <c r="H108" s="112"/>
      <c r="I108" s="112"/>
      <c r="J108" s="163"/>
    </row>
    <row r="109" spans="1:10" x14ac:dyDescent="0.25">
      <c r="A109" s="29" t="s">
        <v>100</v>
      </c>
      <c r="B109" s="30"/>
      <c r="C109" s="30"/>
      <c r="D109" s="34"/>
      <c r="E109" s="73"/>
      <c r="F109" s="107"/>
      <c r="J109" s="162"/>
    </row>
    <row r="110" spans="1:10" x14ac:dyDescent="0.25">
      <c r="A110" s="19">
        <v>19</v>
      </c>
      <c r="B110" s="20" t="s">
        <v>47</v>
      </c>
      <c r="C110" s="4" t="s">
        <v>175</v>
      </c>
      <c r="D110" s="34" t="s">
        <v>85</v>
      </c>
      <c r="E110" s="73"/>
      <c r="F110" s="107" t="s">
        <v>85</v>
      </c>
      <c r="G110" s="5" t="s">
        <v>68</v>
      </c>
      <c r="H110" s="5" t="s">
        <v>85</v>
      </c>
      <c r="I110" s="5" t="s">
        <v>68</v>
      </c>
      <c r="J110" s="162" t="s">
        <v>68</v>
      </c>
    </row>
    <row r="111" spans="1:10" x14ac:dyDescent="0.25">
      <c r="A111" s="19">
        <v>20</v>
      </c>
      <c r="B111" s="20" t="s">
        <v>47</v>
      </c>
      <c r="C111" s="4" t="s">
        <v>176</v>
      </c>
      <c r="D111" s="34" t="s">
        <v>83</v>
      </c>
      <c r="E111" s="73"/>
      <c r="F111" s="107" t="s">
        <v>209</v>
      </c>
      <c r="G111" s="5" t="s">
        <v>68</v>
      </c>
      <c r="H111" s="5" t="s">
        <v>68</v>
      </c>
      <c r="I111" s="5" t="s">
        <v>209</v>
      </c>
      <c r="J111" s="162" t="s">
        <v>68</v>
      </c>
    </row>
    <row r="112" spans="1:10" x14ac:dyDescent="0.25">
      <c r="A112" s="19">
        <v>43</v>
      </c>
      <c r="B112" s="4" t="s">
        <v>52</v>
      </c>
      <c r="C112" s="4" t="s">
        <v>177</v>
      </c>
      <c r="D112" s="34" t="s">
        <v>68</v>
      </c>
      <c r="E112" s="73"/>
      <c r="F112" s="107" t="s">
        <v>68</v>
      </c>
      <c r="G112" s="5" t="s">
        <v>70</v>
      </c>
      <c r="H112" s="5" t="s">
        <v>65</v>
      </c>
      <c r="I112" s="5" t="s">
        <v>85</v>
      </c>
      <c r="J112" s="162" t="s">
        <v>70</v>
      </c>
    </row>
    <row r="113" spans="1:10" x14ac:dyDescent="0.25">
      <c r="A113" s="19">
        <v>44</v>
      </c>
      <c r="B113" s="4" t="s">
        <v>61</v>
      </c>
      <c r="C113" s="4" t="s">
        <v>178</v>
      </c>
      <c r="D113" s="34" t="s">
        <v>66</v>
      </c>
      <c r="E113" s="73"/>
      <c r="F113" s="107" t="s">
        <v>70</v>
      </c>
      <c r="G113" s="5" t="s">
        <v>70</v>
      </c>
      <c r="H113" s="5" t="s">
        <v>76</v>
      </c>
      <c r="I113" s="5" t="s">
        <v>70</v>
      </c>
      <c r="J113" s="162" t="s">
        <v>70</v>
      </c>
    </row>
    <row r="114" spans="1:10" x14ac:dyDescent="0.25">
      <c r="A114" s="19">
        <v>69</v>
      </c>
      <c r="B114" s="4" t="s">
        <v>193</v>
      </c>
      <c r="C114" s="4" t="s">
        <v>179</v>
      </c>
      <c r="D114" s="34" t="s">
        <v>243</v>
      </c>
      <c r="E114" s="73"/>
      <c r="F114" s="107" t="s">
        <v>209</v>
      </c>
      <c r="G114" s="5" t="s">
        <v>66</v>
      </c>
      <c r="H114" s="5" t="s">
        <v>66</v>
      </c>
      <c r="I114" s="5" t="s">
        <v>212</v>
      </c>
      <c r="J114" s="162" t="s">
        <v>212</v>
      </c>
    </row>
    <row r="115" spans="1:10" x14ac:dyDescent="0.25">
      <c r="A115" s="19">
        <v>70</v>
      </c>
      <c r="B115" s="4" t="s">
        <v>193</v>
      </c>
      <c r="C115" s="4" t="s">
        <v>180</v>
      </c>
      <c r="D115" s="34" t="s">
        <v>67</v>
      </c>
      <c r="E115" s="73"/>
      <c r="F115" s="107" t="s">
        <v>76</v>
      </c>
      <c r="G115" s="5" t="s">
        <v>76</v>
      </c>
      <c r="H115" s="5" t="s">
        <v>219</v>
      </c>
      <c r="I115" s="5" t="s">
        <v>65</v>
      </c>
      <c r="J115" s="162" t="s">
        <v>76</v>
      </c>
    </row>
    <row r="116" spans="1:10" ht="9" customHeight="1" x14ac:dyDescent="0.25">
      <c r="A116" s="19"/>
      <c r="D116" s="34"/>
      <c r="E116" s="73"/>
      <c r="F116" s="107"/>
      <c r="J116" s="162"/>
    </row>
    <row r="117" spans="1:10" x14ac:dyDescent="0.25">
      <c r="A117" s="19" t="s">
        <v>101</v>
      </c>
      <c r="C117" s="4" t="s">
        <v>21</v>
      </c>
      <c r="D117" s="34" t="s">
        <v>210</v>
      </c>
      <c r="E117" s="73"/>
      <c r="F117" s="107" t="s">
        <v>210</v>
      </c>
      <c r="G117" s="5" t="s">
        <v>210</v>
      </c>
      <c r="H117" s="5" t="s">
        <v>210</v>
      </c>
      <c r="I117" s="5" t="s">
        <v>210</v>
      </c>
      <c r="J117" s="162" t="s">
        <v>210</v>
      </c>
    </row>
    <row r="118" spans="1:10" x14ac:dyDescent="0.25">
      <c r="A118" s="19" t="s">
        <v>102</v>
      </c>
      <c r="C118" s="4" t="s">
        <v>20</v>
      </c>
      <c r="D118" s="34" t="s">
        <v>211</v>
      </c>
      <c r="E118" s="73"/>
      <c r="F118" s="107" t="s">
        <v>211</v>
      </c>
      <c r="G118" s="5" t="s">
        <v>211</v>
      </c>
      <c r="H118" s="5" t="s">
        <v>211</v>
      </c>
      <c r="I118" s="5" t="s">
        <v>211</v>
      </c>
      <c r="J118" s="162" t="s">
        <v>211</v>
      </c>
    </row>
    <row r="119" spans="1:10" ht="18.75" thickBot="1" x14ac:dyDescent="0.3">
      <c r="A119" s="19" t="s">
        <v>103</v>
      </c>
      <c r="C119" s="4" t="s">
        <v>54</v>
      </c>
      <c r="D119" s="34" t="s">
        <v>220</v>
      </c>
      <c r="E119" s="73"/>
      <c r="F119" s="113" t="s">
        <v>220</v>
      </c>
      <c r="G119" s="112" t="s">
        <v>220</v>
      </c>
      <c r="H119" s="112"/>
      <c r="I119" s="112"/>
      <c r="J119" s="163" t="s">
        <v>220</v>
      </c>
    </row>
    <row r="120" spans="1:10" ht="9" customHeight="1" thickBot="1" x14ac:dyDescent="0.3">
      <c r="A120" s="31"/>
      <c r="B120" s="32"/>
      <c r="C120" s="32"/>
      <c r="D120" s="35"/>
      <c r="E120" s="74"/>
      <c r="F120" s="113"/>
      <c r="G120" s="112"/>
      <c r="H120" s="112"/>
      <c r="I120" s="112"/>
      <c r="J120" s="163"/>
    </row>
    <row r="121" spans="1:10" x14ac:dyDescent="0.25">
      <c r="A121" s="29" t="s">
        <v>104</v>
      </c>
      <c r="B121" s="30"/>
      <c r="C121" s="30"/>
      <c r="D121" s="34"/>
      <c r="E121" s="73"/>
      <c r="F121" s="107"/>
      <c r="J121" s="162"/>
    </row>
    <row r="122" spans="1:10" x14ac:dyDescent="0.25">
      <c r="A122" s="19">
        <v>23</v>
      </c>
      <c r="B122" s="20" t="s">
        <v>47</v>
      </c>
      <c r="C122" s="4" t="s">
        <v>181</v>
      </c>
      <c r="D122" s="34" t="s">
        <v>70</v>
      </c>
      <c r="E122" s="73"/>
      <c r="F122" s="107" t="s">
        <v>68</v>
      </c>
      <c r="G122" s="5" t="s">
        <v>68</v>
      </c>
      <c r="H122" s="5" t="s">
        <v>83</v>
      </c>
      <c r="I122" s="5" t="s">
        <v>68</v>
      </c>
      <c r="J122" s="162" t="s">
        <v>85</v>
      </c>
    </row>
    <row r="123" spans="1:10" x14ac:dyDescent="0.25">
      <c r="A123" s="19">
        <v>24</v>
      </c>
      <c r="B123" s="20" t="s">
        <v>48</v>
      </c>
      <c r="C123" s="4" t="s">
        <v>182</v>
      </c>
      <c r="D123" s="34" t="s">
        <v>67</v>
      </c>
      <c r="E123" s="73"/>
      <c r="F123" s="107" t="s">
        <v>70</v>
      </c>
      <c r="G123" s="5" t="s">
        <v>66</v>
      </c>
      <c r="H123" s="5" t="s">
        <v>76</v>
      </c>
      <c r="I123" s="5" t="s">
        <v>209</v>
      </c>
      <c r="J123" s="162" t="s">
        <v>76</v>
      </c>
    </row>
    <row r="124" spans="1:10" x14ac:dyDescent="0.25">
      <c r="A124" s="19">
        <v>47</v>
      </c>
      <c r="B124" s="4" t="s">
        <v>61</v>
      </c>
      <c r="C124" s="4" t="s">
        <v>183</v>
      </c>
      <c r="D124" s="34" t="s">
        <v>216</v>
      </c>
      <c r="E124" s="73"/>
      <c r="F124" s="107" t="s">
        <v>85</v>
      </c>
      <c r="G124" s="5" t="s">
        <v>65</v>
      </c>
      <c r="H124" s="5" t="s">
        <v>68</v>
      </c>
      <c r="I124" s="5" t="s">
        <v>65</v>
      </c>
      <c r="J124" s="162" t="s">
        <v>68</v>
      </c>
    </row>
    <row r="125" spans="1:10" x14ac:dyDescent="0.25">
      <c r="A125" s="19">
        <v>48</v>
      </c>
      <c r="B125" s="4" t="s">
        <v>62</v>
      </c>
      <c r="C125" s="4" t="s">
        <v>184</v>
      </c>
      <c r="D125" s="34" t="s">
        <v>209</v>
      </c>
      <c r="E125" s="73"/>
      <c r="F125" s="107" t="s">
        <v>65</v>
      </c>
      <c r="G125" s="5" t="s">
        <v>68</v>
      </c>
      <c r="H125" s="5" t="s">
        <v>65</v>
      </c>
      <c r="I125" s="5" t="s">
        <v>85</v>
      </c>
      <c r="J125" s="162" t="s">
        <v>65</v>
      </c>
    </row>
    <row r="126" spans="1:10" x14ac:dyDescent="0.25">
      <c r="A126" s="19">
        <v>71</v>
      </c>
      <c r="B126" s="158" t="s">
        <v>193</v>
      </c>
      <c r="C126" s="4" t="s">
        <v>185</v>
      </c>
      <c r="D126" s="34" t="s">
        <v>196</v>
      </c>
      <c r="E126" s="73"/>
      <c r="F126" s="107" t="s">
        <v>70</v>
      </c>
      <c r="G126" s="5" t="s">
        <v>70</v>
      </c>
      <c r="H126" s="5" t="s">
        <v>66</v>
      </c>
      <c r="I126" s="5" t="s">
        <v>66</v>
      </c>
      <c r="J126" s="162" t="s">
        <v>70</v>
      </c>
    </row>
    <row r="127" spans="1:10" x14ac:dyDescent="0.25">
      <c r="A127" s="19">
        <v>72</v>
      </c>
      <c r="B127" s="158" t="s">
        <v>193</v>
      </c>
      <c r="C127" s="4" t="s">
        <v>186</v>
      </c>
      <c r="D127" s="34" t="s">
        <v>83</v>
      </c>
      <c r="E127" s="73"/>
      <c r="F127" s="107" t="s">
        <v>209</v>
      </c>
      <c r="G127" s="5" t="s">
        <v>70</v>
      </c>
      <c r="H127" s="5" t="s">
        <v>70</v>
      </c>
      <c r="I127" s="5" t="s">
        <v>212</v>
      </c>
      <c r="J127" s="162" t="s">
        <v>209</v>
      </c>
    </row>
    <row r="128" spans="1:10" ht="9" customHeight="1" x14ac:dyDescent="0.25">
      <c r="A128" s="19"/>
      <c r="D128" s="34"/>
      <c r="E128" s="73"/>
      <c r="F128" s="107"/>
      <c r="J128" s="162"/>
    </row>
    <row r="129" spans="1:10" x14ac:dyDescent="0.25">
      <c r="A129" s="19" t="s">
        <v>105</v>
      </c>
      <c r="C129" s="4" t="s">
        <v>21</v>
      </c>
      <c r="D129" s="34" t="s">
        <v>213</v>
      </c>
      <c r="E129" s="73"/>
      <c r="F129" s="107" t="s">
        <v>80</v>
      </c>
      <c r="G129" s="5" t="s">
        <v>80</v>
      </c>
      <c r="H129" s="5" t="s">
        <v>80</v>
      </c>
      <c r="I129" s="5" t="s">
        <v>80</v>
      </c>
      <c r="J129" s="162" t="s">
        <v>80</v>
      </c>
    </row>
    <row r="130" spans="1:10" x14ac:dyDescent="0.25">
      <c r="A130" s="19" t="s">
        <v>106</v>
      </c>
      <c r="C130" s="4" t="s">
        <v>20</v>
      </c>
      <c r="D130" s="34" t="s">
        <v>80</v>
      </c>
      <c r="E130" s="73"/>
      <c r="F130" s="107" t="s">
        <v>213</v>
      </c>
      <c r="G130" s="5" t="s">
        <v>213</v>
      </c>
      <c r="H130" s="5" t="s">
        <v>213</v>
      </c>
      <c r="I130" s="5" t="s">
        <v>213</v>
      </c>
      <c r="J130" s="162" t="s">
        <v>213</v>
      </c>
    </row>
    <row r="131" spans="1:10" ht="18.75" thickBot="1" x14ac:dyDescent="0.3">
      <c r="A131" s="19" t="s">
        <v>107</v>
      </c>
      <c r="C131" s="4" t="s">
        <v>54</v>
      </c>
      <c r="D131" s="34" t="s">
        <v>242</v>
      </c>
      <c r="E131" s="73"/>
      <c r="F131" s="113"/>
      <c r="G131" s="112"/>
      <c r="H131" s="112"/>
      <c r="I131" s="112"/>
      <c r="J131" s="163"/>
    </row>
    <row r="132" spans="1:10" ht="9" customHeight="1" thickBot="1" x14ac:dyDescent="0.3">
      <c r="A132" s="31"/>
      <c r="B132" s="32"/>
      <c r="C132" s="32"/>
      <c r="D132" s="35"/>
      <c r="E132" s="74"/>
      <c r="F132" s="113"/>
      <c r="G132" s="112"/>
      <c r="H132" s="112"/>
      <c r="I132" s="112"/>
      <c r="J132" s="163"/>
    </row>
    <row r="133" spans="1:10" x14ac:dyDescent="0.25">
      <c r="A133" s="29" t="s">
        <v>108</v>
      </c>
      <c r="B133" s="30"/>
      <c r="C133" s="30"/>
      <c r="D133" s="34"/>
      <c r="E133" s="73"/>
      <c r="F133" s="107"/>
      <c r="J133" s="162"/>
    </row>
    <row r="134" spans="1:10" x14ac:dyDescent="0.25">
      <c r="A134" s="19">
        <v>21</v>
      </c>
      <c r="B134" s="20" t="s">
        <v>48</v>
      </c>
      <c r="C134" s="4" t="s">
        <v>187</v>
      </c>
      <c r="D134" s="34" t="s">
        <v>209</v>
      </c>
      <c r="E134" s="73"/>
      <c r="F134" s="107" t="s">
        <v>70</v>
      </c>
      <c r="G134" s="5" t="s">
        <v>70</v>
      </c>
      <c r="H134" s="5" t="s">
        <v>65</v>
      </c>
      <c r="I134" s="5" t="s">
        <v>68</v>
      </c>
      <c r="J134" s="162" t="s">
        <v>70</v>
      </c>
    </row>
    <row r="135" spans="1:10" x14ac:dyDescent="0.25">
      <c r="A135" s="19">
        <v>22</v>
      </c>
      <c r="B135" s="20" t="s">
        <v>47</v>
      </c>
      <c r="C135" s="4" t="s">
        <v>188</v>
      </c>
      <c r="D135" s="34" t="s">
        <v>235</v>
      </c>
      <c r="E135" s="73"/>
      <c r="F135" s="107" t="s">
        <v>65</v>
      </c>
      <c r="G135" s="5" t="s">
        <v>65</v>
      </c>
      <c r="H135" s="5" t="s">
        <v>65</v>
      </c>
      <c r="I135" s="5" t="s">
        <v>70</v>
      </c>
      <c r="J135" s="162" t="s">
        <v>65</v>
      </c>
    </row>
    <row r="136" spans="1:10" x14ac:dyDescent="0.25">
      <c r="A136" s="19">
        <v>45</v>
      </c>
      <c r="B136" s="4" t="s">
        <v>61</v>
      </c>
      <c r="C136" s="4" t="s">
        <v>189</v>
      </c>
      <c r="D136" s="34" t="s">
        <v>196</v>
      </c>
      <c r="E136" s="73"/>
      <c r="F136" s="107" t="s">
        <v>83</v>
      </c>
      <c r="G136" s="5" t="s">
        <v>68</v>
      </c>
      <c r="H136" s="5" t="s">
        <v>85</v>
      </c>
      <c r="I136" s="5" t="s">
        <v>85</v>
      </c>
      <c r="J136" s="162" t="s">
        <v>68</v>
      </c>
    </row>
    <row r="137" spans="1:10" x14ac:dyDescent="0.25">
      <c r="A137" s="19">
        <v>46</v>
      </c>
      <c r="B137" s="4" t="s">
        <v>62</v>
      </c>
      <c r="C137" s="4" t="s">
        <v>190</v>
      </c>
      <c r="D137" s="34" t="s">
        <v>212</v>
      </c>
      <c r="E137" s="73"/>
      <c r="F137" s="107" t="s">
        <v>70</v>
      </c>
      <c r="G137" s="5" t="s">
        <v>212</v>
      </c>
      <c r="H137" s="5" t="s">
        <v>76</v>
      </c>
      <c r="I137" s="5" t="s">
        <v>209</v>
      </c>
      <c r="J137" s="162" t="s">
        <v>212</v>
      </c>
    </row>
    <row r="138" spans="1:10" x14ac:dyDescent="0.25">
      <c r="A138" s="19">
        <v>67</v>
      </c>
      <c r="B138" s="4" t="s">
        <v>114</v>
      </c>
      <c r="C138" s="4" t="s">
        <v>191</v>
      </c>
      <c r="D138" s="34" t="s">
        <v>76</v>
      </c>
      <c r="E138" s="73"/>
      <c r="F138" s="107" t="s">
        <v>76</v>
      </c>
      <c r="G138" s="5" t="s">
        <v>76</v>
      </c>
      <c r="H138" s="5" t="s">
        <v>219</v>
      </c>
      <c r="I138" s="5" t="s">
        <v>76</v>
      </c>
      <c r="J138" s="162" t="s">
        <v>76</v>
      </c>
    </row>
    <row r="139" spans="1:10" x14ac:dyDescent="0.25">
      <c r="A139" s="19">
        <v>68</v>
      </c>
      <c r="B139" s="4" t="s">
        <v>114</v>
      </c>
      <c r="C139" s="4" t="s">
        <v>192</v>
      </c>
      <c r="D139" s="34" t="s">
        <v>65</v>
      </c>
      <c r="E139" s="73"/>
      <c r="F139" s="107" t="s">
        <v>209</v>
      </c>
      <c r="G139" s="5" t="s">
        <v>70</v>
      </c>
      <c r="H139" s="5" t="s">
        <v>70</v>
      </c>
      <c r="I139" s="5" t="s">
        <v>70</v>
      </c>
      <c r="J139" s="162" t="s">
        <v>65</v>
      </c>
    </row>
    <row r="140" spans="1:10" ht="9" customHeight="1" x14ac:dyDescent="0.25">
      <c r="A140" s="19"/>
      <c r="D140" s="34"/>
      <c r="E140" s="73"/>
      <c r="F140" s="107"/>
      <c r="J140" s="162"/>
    </row>
    <row r="141" spans="1:10" x14ac:dyDescent="0.25">
      <c r="A141" s="19" t="s">
        <v>109</v>
      </c>
      <c r="C141" s="4" t="s">
        <v>21</v>
      </c>
      <c r="D141" s="34" t="s">
        <v>75</v>
      </c>
      <c r="E141" s="73"/>
      <c r="F141" s="107" t="s">
        <v>75</v>
      </c>
      <c r="G141" s="5" t="s">
        <v>75</v>
      </c>
      <c r="H141" s="5" t="s">
        <v>75</v>
      </c>
      <c r="I141" s="5" t="s">
        <v>75</v>
      </c>
      <c r="J141" s="162" t="s">
        <v>75</v>
      </c>
    </row>
    <row r="142" spans="1:10" x14ac:dyDescent="0.25">
      <c r="A142" s="19" t="s">
        <v>110</v>
      </c>
      <c r="C142" s="4" t="s">
        <v>20</v>
      </c>
      <c r="D142" s="34" t="s">
        <v>74</v>
      </c>
      <c r="E142" s="73"/>
      <c r="F142" s="107" t="s">
        <v>74</v>
      </c>
      <c r="G142" s="5" t="s">
        <v>74</v>
      </c>
      <c r="H142" s="5" t="s">
        <v>74</v>
      </c>
      <c r="I142" s="5" t="s">
        <v>74</v>
      </c>
      <c r="J142" s="162" t="s">
        <v>74</v>
      </c>
    </row>
    <row r="143" spans="1:10" ht="18.75" thickBot="1" x14ac:dyDescent="0.3">
      <c r="A143" s="19" t="s">
        <v>111</v>
      </c>
      <c r="C143" s="4" t="s">
        <v>54</v>
      </c>
      <c r="D143" s="34" t="s">
        <v>221</v>
      </c>
      <c r="E143" s="73"/>
      <c r="F143" s="113"/>
      <c r="G143" s="112" t="s">
        <v>221</v>
      </c>
      <c r="H143" s="112" t="s">
        <v>221</v>
      </c>
      <c r="I143" s="112"/>
      <c r="J143" s="163"/>
    </row>
    <row r="144" spans="1:10" ht="18.75" thickBot="1" x14ac:dyDescent="0.3">
      <c r="A144" s="22"/>
      <c r="B144" s="23"/>
      <c r="C144" s="23"/>
      <c r="D144" s="36"/>
      <c r="E144" s="75"/>
      <c r="F144" s="107"/>
      <c r="J144" s="162"/>
    </row>
    <row r="145" spans="1:23" s="3" customFormat="1" ht="18.75" thickBot="1" x14ac:dyDescent="0.3">
      <c r="A145" s="24" t="s">
        <v>41</v>
      </c>
      <c r="B145" s="21"/>
      <c r="C145" s="21" t="s">
        <v>87</v>
      </c>
      <c r="D145" s="37"/>
      <c r="E145" s="121"/>
      <c r="F145" s="122" t="s">
        <v>199</v>
      </c>
      <c r="G145" s="123" t="s">
        <v>78</v>
      </c>
      <c r="H145" s="123" t="s">
        <v>78</v>
      </c>
      <c r="I145" s="123" t="s">
        <v>73</v>
      </c>
      <c r="J145" s="164" t="s">
        <v>73</v>
      </c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</row>
    <row r="147" spans="1:23" ht="18" customHeight="1" x14ac:dyDescent="0.25"/>
    <row r="148" spans="1:23" s="9" customFormat="1" ht="18" customHeight="1" x14ac:dyDescent="0.2">
      <c r="A148" s="8"/>
      <c r="B148" s="8"/>
      <c r="D148" s="10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</row>
  </sheetData>
  <phoneticPr fontId="0" type="noConversion"/>
  <conditionalFormatting sqref="F2:J7 F14:J19 F26:J31 F38:J43 F50:J55 F62:J67 F74:J79 F86:J91 F98:J103 F110:J115 F122:J127 F134:J139">
    <cfRule type="expression" dxfId="5" priority="7" stopIfTrue="1">
      <formula>IF(ISBLANK($D2),0,IF(F2=$D2,1,0))</formula>
    </cfRule>
    <cfRule type="expression" dxfId="4" priority="43" stopIfTrue="1">
      <formula>IF(OR($D2="",F2=""),0,IF(AND((LEFT($D2,1)=RIGHT($D2,1)),(LEFT(F2,1)=RIGHT(F2,1))),1,0))</formula>
    </cfRule>
    <cfRule type="expression" dxfId="3" priority="44" stopIfTrue="1">
      <formula>IF(AND((LEFT($D2,1)&lt;RIGHT($D2,1)),(LEFT(F2,1)&lt;RIGHT(F2,1))),1,IF(AND((LEFT($D2,1)&gt;RIGHT($D2,1)),(LEFT(F2,1)&gt;RIGHT(F2,1))),1,0))</formula>
    </cfRule>
  </conditionalFormatting>
  <conditionalFormatting sqref="F9:J11 F21:J23 F33:J35 F45:J47 F57:J59 F69:J71 F81:J83 F93:J95 F105:J107 F117:J119 F129:J131 F141:J143">
    <cfRule type="expression" dxfId="2" priority="45" stopIfTrue="1">
      <formula>IF($D9="",0,IF(F9=$D9,1,0))</formula>
    </cfRule>
    <cfRule type="expression" dxfId="1" priority="48" stopIfTrue="1">
      <formula>IF(F9="",0,IF($A11="M",0,IF(OR($D7=F9,$D8=F9,$D10=F9,$D11=F9),1,0)))</formula>
    </cfRule>
  </conditionalFormatting>
  <conditionalFormatting sqref="F145:J145">
    <cfRule type="expression" dxfId="0" priority="52" stopIfTrue="1">
      <formula>IF($F145="",0,IF(F145=$D145,1,0))</formula>
    </cfRule>
  </conditionalFormatting>
  <pageMargins left="0.75" right="0.75" top="1" bottom="1" header="0.5" footer="0.5"/>
  <pageSetup paperSize="9" orientation="portrait" horizontalDpi="4294967293" verticalDpi="300" r:id="rId1"/>
  <headerFooter alignWithMargins="0">
    <oddHeader>&amp;A</oddHeader>
    <oddFooter>Strona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3</vt:i4>
      </vt:variant>
    </vt:vector>
  </HeadingPairs>
  <TitlesOfParts>
    <vt:vector size="6" baseType="lpstr">
      <vt:lpstr>Klasyfikacja</vt:lpstr>
      <vt:lpstr>Typy - chronologicznie</vt:lpstr>
      <vt:lpstr>Typy - wg grup</vt:lpstr>
      <vt:lpstr>typy_chronol</vt:lpstr>
      <vt:lpstr>Klasyfikacja!typy_klasyfikacja</vt:lpstr>
      <vt:lpstr>Klasyfikacja!wyjścia_klasyfik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Badura</dc:creator>
  <cp:lastModifiedBy>Paweł Badura</cp:lastModifiedBy>
  <cp:lastPrinted>2026-06-28T06:05:51Z</cp:lastPrinted>
  <dcterms:created xsi:type="dcterms:W3CDTF">2002-04-13T07:49:57Z</dcterms:created>
  <dcterms:modified xsi:type="dcterms:W3CDTF">2026-06-28T06:06:46Z</dcterms:modified>
</cp:coreProperties>
</file>